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xr:revisionPtr revIDLastSave="0" documentId="13_ncr:1_{6F551FA6-43D7-4395-8A22-0405A2C45FED}" xr6:coauthVersionLast="47" xr6:coauthVersionMax="47" xr10:uidLastSave="{00000000-0000-0000-0000-000000000000}"/>
  <bookViews>
    <workbookView xWindow="-120" yWindow="-120" windowWidth="29040" windowHeight="15840" xr2:uid="{88E44B74-5F47-4CA1-8DA8-778E7BD7FC83}"/>
  </bookViews>
  <sheets>
    <sheet name="Opći dio" sheetId="2" r:id="rId1"/>
    <sheet name="Posebni dio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4" i="2"/>
  <c r="D5" i="2"/>
  <c r="D7" i="2"/>
  <c r="D8" i="2"/>
  <c r="D9" i="2"/>
  <c r="D8" i="1"/>
  <c r="D9" i="1"/>
  <c r="D10" i="1"/>
  <c r="D12" i="1"/>
  <c r="D14" i="1"/>
  <c r="D18" i="1"/>
  <c r="D19" i="1"/>
  <c r="D20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8" i="1"/>
  <c r="D39" i="1"/>
  <c r="D40" i="1"/>
  <c r="D43" i="1"/>
  <c r="D44" i="1"/>
  <c r="D48" i="1"/>
  <c r="D49" i="1"/>
  <c r="D61" i="1"/>
  <c r="D64" i="1"/>
  <c r="C7" i="1"/>
  <c r="D7" i="1" s="1"/>
  <c r="C13" i="1"/>
  <c r="C16" i="1"/>
  <c r="C37" i="1"/>
  <c r="C21" i="1"/>
  <c r="C28" i="1"/>
  <c r="C42" i="1"/>
  <c r="C50" i="1"/>
  <c r="C47" i="1"/>
  <c r="C53" i="1"/>
  <c r="C60" i="1"/>
  <c r="C59" i="1" s="1"/>
  <c r="D59" i="1" s="1"/>
  <c r="C63" i="1"/>
  <c r="C62" i="1" s="1"/>
  <c r="D62" i="1" s="1"/>
  <c r="B7" i="1"/>
  <c r="B11" i="1"/>
  <c r="B13" i="1"/>
  <c r="D13" i="1" s="1"/>
  <c r="B16" i="1"/>
  <c r="B21" i="1"/>
  <c r="B28" i="1"/>
  <c r="B37" i="1"/>
  <c r="B42" i="1"/>
  <c r="B41" i="1" s="1"/>
  <c r="B47" i="1"/>
  <c r="B46" i="1" s="1"/>
  <c r="B45" i="1" s="1"/>
  <c r="B52" i="1"/>
  <c r="D11" i="1" l="1"/>
  <c r="D28" i="1"/>
  <c r="C52" i="1"/>
  <c r="D52" i="1" s="1"/>
  <c r="D21" i="1"/>
  <c r="D37" i="1"/>
  <c r="D47" i="1"/>
  <c r="C15" i="1"/>
  <c r="D42" i="1"/>
  <c r="C41" i="1"/>
  <c r="D41" i="1" s="1"/>
  <c r="D63" i="1"/>
  <c r="D16" i="1"/>
  <c r="D60" i="1"/>
  <c r="C6" i="1"/>
  <c r="C46" i="1"/>
  <c r="B6" i="1"/>
  <c r="B15" i="1"/>
  <c r="D15" i="1" l="1"/>
  <c r="D6" i="1"/>
  <c r="C5" i="1"/>
  <c r="C45" i="1"/>
  <c r="D45" i="1" s="1"/>
  <c r="D46" i="1"/>
  <c r="B5" i="1"/>
  <c r="D5" i="1" l="1"/>
</calcChain>
</file>

<file path=xl/sharedStrings.xml><?xml version="1.0" encoding="utf-8"?>
<sst xmlns="http://schemas.openxmlformats.org/spreadsheetml/2006/main" count="81" uniqueCount="81">
  <si>
    <t>31 Rashodi za zaposlene</t>
  </si>
  <si>
    <t>311 Plaće (Bruto)</t>
  </si>
  <si>
    <t>3111 Plaće za redovan rad</t>
  </si>
  <si>
    <t>3113 Plaće za prekovremeni rad</t>
  </si>
  <si>
    <t>3112 Plaće u naravi</t>
  </si>
  <si>
    <t>3 RASHODI POSLOVANJA</t>
  </si>
  <si>
    <t>312 Ostali rashodi za zaposlene</t>
  </si>
  <si>
    <t>3121 ostali rashodi za zaposlene</t>
  </si>
  <si>
    <t>313 Doprinosi na plaće</t>
  </si>
  <si>
    <t>3132 Doprinosi za obavezno zdravstveno osiguranje</t>
  </si>
  <si>
    <t>32 Materijalni rashodi</t>
  </si>
  <si>
    <t>321 Naknade troškova zaposlenima</t>
  </si>
  <si>
    <t>3211 Službena putovanja</t>
  </si>
  <si>
    <t xml:space="preserve">3212 Naknade za prijevoz,rad na terenu </t>
  </si>
  <si>
    <t>3213 Stručno usavršavanje zaposlenika</t>
  </si>
  <si>
    <t>3214 Ostale naknade troškova zaposlenima</t>
  </si>
  <si>
    <t>322 Rashodi za materijal i energiju</t>
  </si>
  <si>
    <t>3222 Materijal i sirovine</t>
  </si>
  <si>
    <t>3221 Uredski materijal i ostali materijalni rashodi</t>
  </si>
  <si>
    <t>3223 Energija</t>
  </si>
  <si>
    <t>3224 Materijal i dijelovi za tekuće i inv.održavanje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</si>
  <si>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</si>
  <si>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</si>
  <si>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</si>
  <si>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</si>
  <si>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</si>
  <si>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</si>
  <si>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</si>
  <si>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</si>
  <si>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</si>
  <si>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3239 Ostale usluge</t>
  </si>
  <si>
    <t>3238 Računalne usluge</t>
  </si>
  <si>
    <t>3292 Premije osiguranja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</si>
  <si>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</si>
  <si>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</si>
  <si>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</si>
  <si>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</si>
  <si>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</si>
  <si>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</si>
  <si>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4 RASHODI ZA NABAVU NEFINANCIJSKE IMOVINE</t>
  </si>
  <si>
    <t>422 Postrojenja i oprema</t>
  </si>
  <si>
    <t>42 Rashodi za nabavu proizvedene dugotrajne imovine</t>
  </si>
  <si>
    <t>6 PRIHODI POSLOVANJA</t>
  </si>
  <si>
    <t>65 Prihodi od upravnih i administrativnih pristojbi</t>
  </si>
  <si>
    <t>652 Prihodi po posebnim propisima</t>
  </si>
  <si>
    <t>6526 Ostali nespomenuti prihodi</t>
  </si>
  <si>
    <t xml:space="preserve">67 Prihodi iz nadležnog proračuna </t>
  </si>
  <si>
    <t>671Prihodi iz nadležnog proračuna za financiranje redovne djelatnosti</t>
  </si>
  <si>
    <t>6711Prihodi iz nadležnog proračuna za financiranje rashoda poslovanja</t>
  </si>
  <si>
    <t>Šifra konta i naziv</t>
  </si>
  <si>
    <t>Planirano</t>
  </si>
  <si>
    <t>Ostvareno</t>
  </si>
  <si>
    <t>Indeks%</t>
  </si>
  <si>
    <t>329 Ostali nespomenuti rashodi poslovanja</t>
  </si>
  <si>
    <t>64 Prihodi od imovine</t>
  </si>
  <si>
    <t>641 Prihodi od financijske imovine</t>
  </si>
  <si>
    <t>6413 prihodi na oročena sredstva i depozite po viđenju</t>
  </si>
  <si>
    <t>63 Pomoći iz inozemstva i od subjekata unutar općeg proračuna</t>
  </si>
  <si>
    <t>6331 Tekuće pomoći proračunu iz drugih proračuna i izvanproračunskim korisnicima</t>
  </si>
  <si>
    <t>633 Tekuće pomoći proračunu iz drugih proračuna i izvanproračunskim korisnicima</t>
  </si>
  <si>
    <t>4262 Ulaganja u računalne programe</t>
  </si>
  <si>
    <t>4221 Uredska oprema i namještaj</t>
  </si>
  <si>
    <t>4223 Oprema za održavanje i zaštitu</t>
  </si>
  <si>
    <t>426 Nematerijalna proizvedena imovina</t>
  </si>
  <si>
    <t>DV JUREK, Novo naselje 4, Gornja Stubica</t>
  </si>
  <si>
    <t>PRIHODI UKUPNO</t>
  </si>
  <si>
    <t>PLAN</t>
  </si>
  <si>
    <t>OSTVARENO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</si>
  <si>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</si>
  <si>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</si>
  <si>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</si>
  <si>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</si>
  <si>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</si>
  <si>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RAZLIKA-VIŠAK-MANJAK</t>
  </si>
  <si>
    <t>INDEKS %</t>
  </si>
  <si>
    <t>Program predškolsko obrazovanje</t>
  </si>
  <si>
    <t>RAČUN PRIHODA I RASHODA</t>
  </si>
  <si>
    <t xml:space="preserve">Izvršenje plana 01.01.-30.06.2022. opći dio </t>
  </si>
  <si>
    <t>Izvršenje proračuna 01.01.-30.06.2022.</t>
  </si>
  <si>
    <t>RASPOLOŽIVA SREDSTVA IZ PRETHODNIH GODINA</t>
  </si>
  <si>
    <t>32,978,81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</si>
</sst>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2" fontId="0" fillId="0" borderId="1" xfId="0" applyNumberForma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1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1520-EF84-46FE-8B16-8E4AFE80433B}">
  <dimension ref="A1:D11"/>
  <sheetViews>
    <sheetView tabSelected="1" workbookViewId="0">
      <selection activeCell="D11" sqref="D11"/>
    </sheetView>
  </sheetViews>
  <sheetFormatPr defaultRowHeight="15" x14ac:dyDescent="0.25"/>
  <cols>
    <col min="1" max="1" width="22.85546875" customWidth="1"/>
    <col min="2" max="2" width="12.7109375" bestFit="1" customWidth="1"/>
    <col min="3" max="3" width="14.28515625" customWidth="1"/>
    <col min="4" max="4" width="11.5703125" customWidth="1"/>
  </cols>
  <sheetData>
    <row r="1" spans="1:4" x14ac:dyDescent="0.25">
      <c r="A1" s="12" t="s">
        <v>77</v>
      </c>
    </row>
    <row r="2" spans="1:4" x14ac:dyDescent="0.25">
      <c r="A2" s="13" t="s">
        <v>76</v>
      </c>
      <c r="B2" s="14"/>
      <c r="C2" s="14"/>
      <c r="D2" s="14"/>
    </row>
    <row r="3" spans="1:4" x14ac:dyDescent="0.25">
      <c r="A3" s="1"/>
      <c r="B3" s="2" t="s">
        <v>66</v>
      </c>
      <c r="C3" s="2" t="s">
        <v>67</v>
      </c>
      <c r="D3" s="2" t="s">
        <v>74</v>
      </c>
    </row>
    <row r="4" spans="1:4" x14ac:dyDescent="0.25">
      <c r="A4" s="1" t="s">
        <v>65</v>
      </c>
      <c r="B4" s="5">
        <v>3690000</v>
      </c>
      <c r="C4" s="5">
        <v>1232460.92</v>
      </c>
      <c r="D4" s="5">
        <f>C4/B4*100</f>
        <v>33.400024932249323</v>
      </c>
    </row>
    <row r="5" spans="1:4" x14ac:dyDescent="0.25">
      <c r="A5" s="1" t="s">
        <v>68</v>
      </c>
      <c r="B5" s="5">
        <v>3690000</v>
      </c>
      <c r="C5" s="5">
        <v>1232460.92</v>
      </c>
      <c r="D5" s="5">
        <f t="shared" ref="D5:D10" si="0">C5/B5*100</f>
        <v>33.400024932249323</v>
      </c>
    </row>
    <row r="6" spans="1:4" ht="45" x14ac:dyDescent="0.25">
      <c r="A6" s="7" t="s">
        <v>69</v>
      </c>
      <c r="B6" s="5">
        <v>0</v>
      </c>
      <c r="C6" s="5">
        <v>0</v>
      </c>
      <c r="D6" s="5">
        <v>0</v>
      </c>
    </row>
    <row r="7" spans="1:4" x14ac:dyDescent="0.25">
      <c r="A7" s="1" t="s">
        <v>70</v>
      </c>
      <c r="B7" s="5">
        <v>3690000</v>
      </c>
      <c r="C7" s="5">
        <v>1314776.74</v>
      </c>
      <c r="D7" s="5">
        <f t="shared" si="0"/>
        <v>35.630805962059618</v>
      </c>
    </row>
    <row r="8" spans="1:4" x14ac:dyDescent="0.25">
      <c r="A8" s="1" t="s">
        <v>71</v>
      </c>
      <c r="B8" s="5">
        <v>3665000</v>
      </c>
      <c r="C8" s="5">
        <v>1314776.74</v>
      </c>
      <c r="D8" s="5">
        <f t="shared" si="0"/>
        <v>35.873853751705319</v>
      </c>
    </row>
    <row r="9" spans="1:4" ht="45" x14ac:dyDescent="0.25">
      <c r="A9" s="7" t="s">
        <v>72</v>
      </c>
      <c r="B9" s="5">
        <v>25000</v>
      </c>
      <c r="C9" s="5">
        <v>0</v>
      </c>
      <c r="D9" s="5">
        <f t="shared" si="0"/>
        <v>0</v>
      </c>
    </row>
    <row r="10" spans="1:4" ht="45" x14ac:dyDescent="0.25">
      <c r="A10" s="7" t="s">
        <v>79</v>
      </c>
      <c r="B10" s="5">
        <v>0</v>
      </c>
      <c r="C10" s="5">
        <v>115294.63</v>
      </c>
      <c r="D10" s="5">
        <v>0</v>
      </c>
    </row>
    <row r="11" spans="1:4" x14ac:dyDescent="0.25">
      <c r="A11" s="1" t="s">
        <v>73</v>
      </c>
      <c r="B11" s="5">
        <v>0</v>
      </c>
      <c r="C11" s="18" t="s">
        <v>80</v>
      </c>
      <c r="D11" s="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44B4-BF6D-4742-98C0-19B89DA55FCC}">
  <dimension ref="A1:D64"/>
  <sheetViews>
    <sheetView topLeftCell="A16" workbookViewId="0">
      <selection activeCell="C12" sqref="C12"/>
    </sheetView>
  </sheetViews>
  <sheetFormatPr defaultRowHeight="15" x14ac:dyDescent="0.25"/>
  <cols>
    <col min="1" max="1" width="51.5703125" customWidth="1"/>
    <col min="2" max="2" width="17" customWidth="1"/>
    <col min="3" max="3" width="14.7109375" customWidth="1"/>
    <col min="4" max="4" width="13.42578125" customWidth="1"/>
  </cols>
  <sheetData>
    <row r="1" spans="1:4" x14ac:dyDescent="0.25">
      <c r="A1" s="10" t="s">
        <v>64</v>
      </c>
    </row>
    <row r="2" spans="1:4" ht="15.75" x14ac:dyDescent="0.25">
      <c r="A2" s="15" t="s">
        <v>78</v>
      </c>
      <c r="B2" s="15"/>
      <c r="C2" s="15"/>
      <c r="D2" s="15"/>
    </row>
    <row r="3" spans="1:4" ht="15.75" x14ac:dyDescent="0.25">
      <c r="A3" s="16" t="s">
        <v>75</v>
      </c>
      <c r="B3" s="17"/>
      <c r="C3" s="17"/>
      <c r="D3" s="17"/>
    </row>
    <row r="4" spans="1:4" x14ac:dyDescent="0.25">
      <c r="A4" s="1" t="s">
        <v>49</v>
      </c>
      <c r="B4" s="2" t="s">
        <v>50</v>
      </c>
      <c r="C4" s="2" t="s">
        <v>51</v>
      </c>
      <c r="D4" s="2" t="s">
        <v>52</v>
      </c>
    </row>
    <row r="5" spans="1:4" x14ac:dyDescent="0.25">
      <c r="A5" s="3" t="s">
        <v>5</v>
      </c>
      <c r="B5" s="4">
        <f>SUM(B6+B15+B41)</f>
        <v>3665000</v>
      </c>
      <c r="C5" s="5">
        <f>SUM(C6+C15+C41)</f>
        <v>1314776.74</v>
      </c>
      <c r="D5" s="11">
        <f>C5/B5*100</f>
        <v>35.873853751705319</v>
      </c>
    </row>
    <row r="6" spans="1:4" x14ac:dyDescent="0.25">
      <c r="A6" s="3" t="s">
        <v>0</v>
      </c>
      <c r="B6" s="4">
        <f>SUM(B7+B11+B13)</f>
        <v>2802000</v>
      </c>
      <c r="C6" s="5">
        <f>SUM(C7+C11+C13)</f>
        <v>1084286.1299999999</v>
      </c>
      <c r="D6" s="11">
        <f t="shared" ref="D6:D64" si="0">C6/B6*100</f>
        <v>38.696864025695923</v>
      </c>
    </row>
    <row r="7" spans="1:4" x14ac:dyDescent="0.25">
      <c r="A7" s="6" t="s">
        <v>1</v>
      </c>
      <c r="B7" s="5">
        <f>SUM(B8+B9+B10)</f>
        <v>2334000</v>
      </c>
      <c r="C7" s="5">
        <f>SUM(C8+C9+C10)</f>
        <v>927087.13</v>
      </c>
      <c r="D7" s="11">
        <f t="shared" si="0"/>
        <v>39.720956726649533</v>
      </c>
    </row>
    <row r="8" spans="1:4" x14ac:dyDescent="0.25">
      <c r="A8" s="1" t="s">
        <v>2</v>
      </c>
      <c r="B8" s="5">
        <v>2204000</v>
      </c>
      <c r="C8" s="5">
        <v>870311</v>
      </c>
      <c r="D8" s="11">
        <f t="shared" si="0"/>
        <v>39.487794918330309</v>
      </c>
    </row>
    <row r="9" spans="1:4" x14ac:dyDescent="0.25">
      <c r="A9" s="1" t="s">
        <v>4</v>
      </c>
      <c r="B9" s="5">
        <v>100000</v>
      </c>
      <c r="C9" s="5">
        <v>47864.21</v>
      </c>
      <c r="D9" s="11">
        <f t="shared" si="0"/>
        <v>47.86421</v>
      </c>
    </row>
    <row r="10" spans="1:4" x14ac:dyDescent="0.25">
      <c r="A10" s="1" t="s">
        <v>3</v>
      </c>
      <c r="B10" s="5">
        <v>30000</v>
      </c>
      <c r="C10" s="5">
        <v>8911.92</v>
      </c>
      <c r="D10" s="11">
        <f t="shared" si="0"/>
        <v>29.706399999999999</v>
      </c>
    </row>
    <row r="11" spans="1:4" x14ac:dyDescent="0.25">
      <c r="A11" s="6" t="s">
        <v>6</v>
      </c>
      <c r="B11" s="5">
        <f>B12</f>
        <v>105000</v>
      </c>
      <c r="C11" s="5">
        <f>C12</f>
        <v>12000</v>
      </c>
      <c r="D11" s="11">
        <f t="shared" si="0"/>
        <v>11.428571428571429</v>
      </c>
    </row>
    <row r="12" spans="1:4" x14ac:dyDescent="0.25">
      <c r="A12" s="1" t="s">
        <v>7</v>
      </c>
      <c r="B12" s="5">
        <v>105000</v>
      </c>
      <c r="C12" s="5">
        <v>12000</v>
      </c>
      <c r="D12" s="11">
        <f t="shared" si="0"/>
        <v>11.428571428571429</v>
      </c>
    </row>
    <row r="13" spans="1:4" x14ac:dyDescent="0.25">
      <c r="A13" s="6" t="s">
        <v>8</v>
      </c>
      <c r="B13" s="5">
        <f>B14</f>
        <v>363000</v>
      </c>
      <c r="C13" s="5">
        <f>C14</f>
        <v>145199</v>
      </c>
      <c r="D13" s="11">
        <f t="shared" si="0"/>
        <v>39.999724517906337</v>
      </c>
    </row>
    <row r="14" spans="1:4" ht="15.75" customHeight="1" x14ac:dyDescent="0.25">
      <c r="A14" s="7" t="s">
        <v>9</v>
      </c>
      <c r="B14" s="5">
        <v>363000</v>
      </c>
      <c r="C14" s="5">
        <v>145199</v>
      </c>
      <c r="D14" s="11">
        <f t="shared" si="0"/>
        <v>39.999724517906337</v>
      </c>
    </row>
    <row r="15" spans="1:4" x14ac:dyDescent="0.25">
      <c r="A15" s="3" t="s">
        <v>10</v>
      </c>
      <c r="B15" s="4">
        <f>SUM(B28+B16+B37+B21)</f>
        <v>852800</v>
      </c>
      <c r="C15" s="5">
        <f>SUM(C16+C21+C28+C37)</f>
        <v>227760.99</v>
      </c>
      <c r="D15" s="11">
        <f t="shared" si="0"/>
        <v>26.707433161350842</v>
      </c>
    </row>
    <row r="16" spans="1:4" x14ac:dyDescent="0.25">
      <c r="A16" s="6" t="s">
        <v>11</v>
      </c>
      <c r="B16" s="5">
        <f>SUM(B18+B20+B19)</f>
        <v>162500</v>
      </c>
      <c r="C16" s="5">
        <f>SUM(C18+C19+C17)</f>
        <v>59770.49</v>
      </c>
      <c r="D16" s="11">
        <f t="shared" si="0"/>
        <v>36.781840000000003</v>
      </c>
    </row>
    <row r="17" spans="1:4" x14ac:dyDescent="0.25">
      <c r="A17" s="1" t="s">
        <v>12</v>
      </c>
      <c r="B17" s="5">
        <v>0</v>
      </c>
      <c r="C17" s="5">
        <v>796</v>
      </c>
      <c r="D17" s="11">
        <v>0</v>
      </c>
    </row>
    <row r="18" spans="1:4" x14ac:dyDescent="0.25">
      <c r="A18" s="1" t="s">
        <v>13</v>
      </c>
      <c r="B18" s="5">
        <v>117500</v>
      </c>
      <c r="C18" s="5">
        <v>50375</v>
      </c>
      <c r="D18" s="11">
        <f t="shared" si="0"/>
        <v>42.87234042553191</v>
      </c>
    </row>
    <row r="19" spans="1:4" x14ac:dyDescent="0.25">
      <c r="A19" s="1" t="s">
        <v>14</v>
      </c>
      <c r="B19" s="5">
        <v>30000</v>
      </c>
      <c r="C19" s="5">
        <v>8599.49</v>
      </c>
      <c r="D19" s="11">
        <f t="shared" si="0"/>
        <v>28.664966666666665</v>
      </c>
    </row>
    <row r="20" spans="1:4" x14ac:dyDescent="0.25">
      <c r="A20" s="1" t="s">
        <v>15</v>
      </c>
      <c r="B20" s="5">
        <v>15000</v>
      </c>
      <c r="C20" s="5">
        <v>0</v>
      </c>
      <c r="D20" s="11">
        <f t="shared" si="0"/>
        <v>0</v>
      </c>
    </row>
    <row r="21" spans="1:4" x14ac:dyDescent="0.25">
      <c r="A21" s="6" t="s">
        <v>16</v>
      </c>
      <c r="B21" s="5">
        <f>SUM(B22+B23+B24+B25+B26+B27)</f>
        <v>502500</v>
      </c>
      <c r="C21" s="5">
        <f>SUM(C22+C23+C24+C25+C26+C27)</f>
        <v>119330.23</v>
      </c>
      <c r="D21" s="11">
        <f t="shared" si="0"/>
        <v>23.747309452736317</v>
      </c>
    </row>
    <row r="22" spans="1:4" x14ac:dyDescent="0.25">
      <c r="A22" s="1" t="s">
        <v>18</v>
      </c>
      <c r="B22" s="5">
        <v>70000</v>
      </c>
      <c r="C22" s="5">
        <v>26852.53</v>
      </c>
      <c r="D22" s="11">
        <f t="shared" si="0"/>
        <v>38.360757142857146</v>
      </c>
    </row>
    <row r="23" spans="1:4" x14ac:dyDescent="0.25">
      <c r="A23" s="1" t="s">
        <v>17</v>
      </c>
      <c r="B23" s="5">
        <v>222500</v>
      </c>
      <c r="C23" s="5">
        <v>66119.25</v>
      </c>
      <c r="D23" s="11">
        <f t="shared" si="0"/>
        <v>29.716516853932585</v>
      </c>
    </row>
    <row r="24" spans="1:4" x14ac:dyDescent="0.25">
      <c r="A24" s="1" t="s">
        <v>19</v>
      </c>
      <c r="B24" s="5">
        <v>146000</v>
      </c>
      <c r="C24" s="5">
        <v>0</v>
      </c>
      <c r="D24" s="11">
        <f t="shared" si="0"/>
        <v>0</v>
      </c>
    </row>
    <row r="25" spans="1:4" x14ac:dyDescent="0.25">
      <c r="A25" s="1" t="s">
        <v>20</v>
      </c>
      <c r="B25" s="5">
        <v>25000</v>
      </c>
      <c r="C25" s="5">
        <v>3452.84</v>
      </c>
      <c r="D25" s="11">
        <f t="shared" si="0"/>
        <v>13.811360000000001</v>
      </c>
    </row>
    <row r="26" spans="1:4" x14ac:dyDescent="0.25">
      <c r="A26" s="1" t="s">
        <v>21</v>
      </c>
      <c r="B26" s="5">
        <v>35000</v>
      </c>
      <c r="C26" s="5">
        <v>22696.61</v>
      </c>
      <c r="D26" s="11">
        <f t="shared" si="0"/>
        <v>64.847457142857152</v>
      </c>
    </row>
    <row r="27" spans="1:4" x14ac:dyDescent="0.25">
      <c r="A27" s="1" t="s">
        <v>22</v>
      </c>
      <c r="B27" s="5">
        <v>4000</v>
      </c>
      <c r="C27" s="5">
        <v>209</v>
      </c>
      <c r="D27" s="11">
        <f t="shared" si="0"/>
        <v>5.2249999999999996</v>
      </c>
    </row>
    <row r="28" spans="1:4" x14ac:dyDescent="0.25">
      <c r="A28" s="6" t="s">
        <v>23</v>
      </c>
      <c r="B28" s="5">
        <f>SUM(B29+B30+B31+B32+B33+B34+B35)</f>
        <v>139800</v>
      </c>
      <c r="C28" s="5">
        <f>SUM(C29:C36)</f>
        <v>46126.65</v>
      </c>
      <c r="D28" s="11">
        <f t="shared" si="0"/>
        <v>32.994742489270394</v>
      </c>
    </row>
    <row r="29" spans="1:4" x14ac:dyDescent="0.25">
      <c r="A29" s="1" t="s">
        <v>24</v>
      </c>
      <c r="B29" s="5">
        <v>10000</v>
      </c>
      <c r="C29" s="5">
        <v>4055.6</v>
      </c>
      <c r="D29" s="11">
        <f t="shared" si="0"/>
        <v>40.555999999999997</v>
      </c>
    </row>
    <row r="30" spans="1:4" x14ac:dyDescent="0.25">
      <c r="A30" s="1" t="s">
        <v>25</v>
      </c>
      <c r="B30" s="5">
        <v>20000</v>
      </c>
      <c r="C30" s="5">
        <v>14270</v>
      </c>
      <c r="D30" s="11">
        <f t="shared" si="0"/>
        <v>71.350000000000009</v>
      </c>
    </row>
    <row r="31" spans="1:4" x14ac:dyDescent="0.25">
      <c r="A31" s="1" t="s">
        <v>26</v>
      </c>
      <c r="B31" s="5">
        <v>2800</v>
      </c>
      <c r="C31" s="5">
        <v>0</v>
      </c>
      <c r="D31" s="11">
        <f t="shared" si="0"/>
        <v>0</v>
      </c>
    </row>
    <row r="32" spans="1:4" x14ac:dyDescent="0.25">
      <c r="A32" s="1" t="s">
        <v>27</v>
      </c>
      <c r="B32" s="5">
        <v>35000</v>
      </c>
      <c r="C32" s="5">
        <v>964.61</v>
      </c>
      <c r="D32" s="11">
        <f t="shared" si="0"/>
        <v>2.7560285714285713</v>
      </c>
    </row>
    <row r="33" spans="1:4" x14ac:dyDescent="0.25">
      <c r="A33" s="1" t="s">
        <v>28</v>
      </c>
      <c r="B33" s="5">
        <v>15000</v>
      </c>
      <c r="C33" s="5">
        <v>3555</v>
      </c>
      <c r="D33" s="11">
        <f t="shared" si="0"/>
        <v>23.7</v>
      </c>
    </row>
    <row r="34" spans="1:4" x14ac:dyDescent="0.25">
      <c r="A34" s="1" t="s">
        <v>29</v>
      </c>
      <c r="B34" s="5">
        <v>22000</v>
      </c>
      <c r="C34" s="5">
        <v>13096.94</v>
      </c>
      <c r="D34" s="11">
        <f t="shared" si="0"/>
        <v>59.531545454545451</v>
      </c>
    </row>
    <row r="35" spans="1:4" x14ac:dyDescent="0.25">
      <c r="A35" s="1" t="s">
        <v>31</v>
      </c>
      <c r="B35" s="5">
        <v>35000</v>
      </c>
      <c r="C35" s="5">
        <v>10062.5</v>
      </c>
      <c r="D35" s="11">
        <f t="shared" si="0"/>
        <v>28.749999999999996</v>
      </c>
    </row>
    <row r="36" spans="1:4" x14ac:dyDescent="0.25">
      <c r="A36" s="1" t="s">
        <v>30</v>
      </c>
      <c r="B36" s="5">
        <v>0</v>
      </c>
      <c r="C36" s="5">
        <v>122</v>
      </c>
      <c r="D36" s="11">
        <v>0</v>
      </c>
    </row>
    <row r="37" spans="1:4" x14ac:dyDescent="0.25">
      <c r="A37" s="6" t="s">
        <v>53</v>
      </c>
      <c r="B37" s="5">
        <f>SUM(B38+B39+B40)</f>
        <v>48000</v>
      </c>
      <c r="C37" s="5">
        <f>SUM(C38+C39+C40)</f>
        <v>2533.62</v>
      </c>
      <c r="D37" s="11">
        <f t="shared" si="0"/>
        <v>5.2783749999999996</v>
      </c>
    </row>
    <row r="38" spans="1:4" x14ac:dyDescent="0.25">
      <c r="A38" s="1" t="s">
        <v>32</v>
      </c>
      <c r="B38" s="5">
        <v>40000</v>
      </c>
      <c r="C38" s="5">
        <v>2363.62</v>
      </c>
      <c r="D38" s="11">
        <f t="shared" si="0"/>
        <v>5.9090499999999997</v>
      </c>
    </row>
    <row r="39" spans="1:4" x14ac:dyDescent="0.25">
      <c r="A39" s="1" t="s">
        <v>33</v>
      </c>
      <c r="B39" s="5">
        <v>5000</v>
      </c>
      <c r="C39" s="5">
        <v>170</v>
      </c>
      <c r="D39" s="11">
        <f t="shared" si="0"/>
        <v>3.4000000000000004</v>
      </c>
    </row>
    <row r="40" spans="1:4" x14ac:dyDescent="0.25">
      <c r="A40" s="1" t="s">
        <v>34</v>
      </c>
      <c r="B40" s="5">
        <v>3000</v>
      </c>
      <c r="C40" s="5">
        <v>0</v>
      </c>
      <c r="D40" s="11">
        <f t="shared" si="0"/>
        <v>0</v>
      </c>
    </row>
    <row r="41" spans="1:4" x14ac:dyDescent="0.25">
      <c r="A41" s="3" t="s">
        <v>35</v>
      </c>
      <c r="B41" s="4">
        <f>B42</f>
        <v>10200</v>
      </c>
      <c r="C41" s="5">
        <f>C42</f>
        <v>2729.62</v>
      </c>
      <c r="D41" s="11">
        <f t="shared" si="0"/>
        <v>26.760980392156863</v>
      </c>
    </row>
    <row r="42" spans="1:4" x14ac:dyDescent="0.25">
      <c r="A42" s="6" t="s">
        <v>36</v>
      </c>
      <c r="B42" s="5">
        <f>SUM(B43+B44)</f>
        <v>10200</v>
      </c>
      <c r="C42" s="5">
        <f>C43</f>
        <v>2729.62</v>
      </c>
      <c r="D42" s="11">
        <f t="shared" si="0"/>
        <v>26.760980392156863</v>
      </c>
    </row>
    <row r="43" spans="1:4" x14ac:dyDescent="0.25">
      <c r="A43" s="1" t="s">
        <v>37</v>
      </c>
      <c r="B43" s="5">
        <v>10000</v>
      </c>
      <c r="C43" s="5">
        <v>2729.62</v>
      </c>
      <c r="D43" s="11">
        <f t="shared" si="0"/>
        <v>27.296199999999999</v>
      </c>
    </row>
    <row r="44" spans="1:4" x14ac:dyDescent="0.25">
      <c r="A44" s="1" t="s">
        <v>38</v>
      </c>
      <c r="B44" s="5">
        <v>200</v>
      </c>
      <c r="C44" s="5">
        <v>0</v>
      </c>
      <c r="D44" s="11">
        <f t="shared" si="0"/>
        <v>0</v>
      </c>
    </row>
    <row r="45" spans="1:4" x14ac:dyDescent="0.25">
      <c r="A45" s="3" t="s">
        <v>39</v>
      </c>
      <c r="B45" s="4">
        <f>B46</f>
        <v>25000</v>
      </c>
      <c r="C45" s="5">
        <f>C46</f>
        <v>0</v>
      </c>
      <c r="D45" s="11">
        <f t="shared" si="0"/>
        <v>0</v>
      </c>
    </row>
    <row r="46" spans="1:4" x14ac:dyDescent="0.25">
      <c r="A46" s="3" t="s">
        <v>41</v>
      </c>
      <c r="B46" s="5">
        <f>B47</f>
        <v>25000</v>
      </c>
      <c r="C46" s="5">
        <f>SUM(C47+C50)</f>
        <v>0</v>
      </c>
      <c r="D46" s="11">
        <f t="shared" si="0"/>
        <v>0</v>
      </c>
    </row>
    <row r="47" spans="1:4" x14ac:dyDescent="0.25">
      <c r="A47" s="6" t="s">
        <v>40</v>
      </c>
      <c r="B47" s="5">
        <f>SUM(B48+B49)</f>
        <v>25000</v>
      </c>
      <c r="C47" s="5">
        <f>C48</f>
        <v>0</v>
      </c>
      <c r="D47" s="11">
        <f t="shared" si="0"/>
        <v>0</v>
      </c>
    </row>
    <row r="48" spans="1:4" x14ac:dyDescent="0.25">
      <c r="A48" s="1" t="s">
        <v>61</v>
      </c>
      <c r="B48" s="5">
        <v>20000</v>
      </c>
      <c r="C48" s="5">
        <v>0</v>
      </c>
      <c r="D48" s="11">
        <f t="shared" si="0"/>
        <v>0</v>
      </c>
    </row>
    <row r="49" spans="1:4" x14ac:dyDescent="0.25">
      <c r="A49" s="1" t="s">
        <v>62</v>
      </c>
      <c r="B49" s="5">
        <v>5000</v>
      </c>
      <c r="C49" s="5">
        <v>0</v>
      </c>
      <c r="D49" s="11">
        <f t="shared" si="0"/>
        <v>0</v>
      </c>
    </row>
    <row r="50" spans="1:4" x14ac:dyDescent="0.25">
      <c r="A50" s="6" t="s">
        <v>63</v>
      </c>
      <c r="B50" s="5">
        <v>0</v>
      </c>
      <c r="C50" s="5">
        <f>C51</f>
        <v>0</v>
      </c>
      <c r="D50" s="11">
        <v>0</v>
      </c>
    </row>
    <row r="51" spans="1:4" x14ac:dyDescent="0.25">
      <c r="A51" s="1" t="s">
        <v>60</v>
      </c>
      <c r="B51" s="5">
        <v>0</v>
      </c>
      <c r="C51" s="5">
        <v>0</v>
      </c>
      <c r="D51" s="11">
        <v>0</v>
      </c>
    </row>
    <row r="52" spans="1:4" x14ac:dyDescent="0.25">
      <c r="A52" s="3" t="s">
        <v>42</v>
      </c>
      <c r="B52" s="4">
        <f>SUM(B59+B62)</f>
        <v>3690000</v>
      </c>
      <c r="C52" s="4">
        <f>SUM(C59+C62+C56+C53)</f>
        <v>1232460.9200000002</v>
      </c>
      <c r="D52" s="11">
        <f t="shared" si="0"/>
        <v>33.40002493224933</v>
      </c>
    </row>
    <row r="53" spans="1:4" ht="30" x14ac:dyDescent="0.25">
      <c r="A53" s="8" t="s">
        <v>57</v>
      </c>
      <c r="B53" s="5">
        <v>0</v>
      </c>
      <c r="C53" s="5">
        <f>C54</f>
        <v>0</v>
      </c>
      <c r="D53" s="11">
        <v>0</v>
      </c>
    </row>
    <row r="54" spans="1:4" ht="30" x14ac:dyDescent="0.25">
      <c r="A54" s="9" t="s">
        <v>59</v>
      </c>
      <c r="B54" s="5">
        <v>0</v>
      </c>
      <c r="C54" s="5">
        <v>0</v>
      </c>
      <c r="D54" s="11">
        <v>0</v>
      </c>
    </row>
    <row r="55" spans="1:4" ht="30" x14ac:dyDescent="0.25">
      <c r="A55" s="7" t="s">
        <v>58</v>
      </c>
      <c r="B55" s="5">
        <v>0</v>
      </c>
      <c r="C55" s="5">
        <v>0</v>
      </c>
      <c r="D55" s="11">
        <v>0</v>
      </c>
    </row>
    <row r="56" spans="1:4" x14ac:dyDescent="0.25">
      <c r="A56" s="3" t="s">
        <v>54</v>
      </c>
      <c r="B56" s="5">
        <v>0</v>
      </c>
      <c r="C56" s="5">
        <v>0.62</v>
      </c>
      <c r="D56" s="11">
        <v>0</v>
      </c>
    </row>
    <row r="57" spans="1:4" x14ac:dyDescent="0.25">
      <c r="A57" s="6" t="s">
        <v>55</v>
      </c>
      <c r="B57" s="5">
        <v>0</v>
      </c>
      <c r="C57" s="5">
        <v>0.62</v>
      </c>
      <c r="D57" s="11">
        <v>0</v>
      </c>
    </row>
    <row r="58" spans="1:4" x14ac:dyDescent="0.25">
      <c r="A58" s="1" t="s">
        <v>56</v>
      </c>
      <c r="B58" s="5">
        <v>0</v>
      </c>
      <c r="C58" s="5">
        <v>0.62</v>
      </c>
      <c r="D58" s="11">
        <v>0</v>
      </c>
    </row>
    <row r="59" spans="1:4" x14ac:dyDescent="0.25">
      <c r="A59" s="3" t="s">
        <v>43</v>
      </c>
      <c r="B59" s="4">
        <v>900000</v>
      </c>
      <c r="C59" s="4">
        <f>C60</f>
        <v>444947.25</v>
      </c>
      <c r="D59" s="11">
        <f t="shared" si="0"/>
        <v>49.438583333333334</v>
      </c>
    </row>
    <row r="60" spans="1:4" x14ac:dyDescent="0.25">
      <c r="A60" s="6" t="s">
        <v>44</v>
      </c>
      <c r="B60" s="5">
        <v>900000</v>
      </c>
      <c r="C60" s="5">
        <f>C61</f>
        <v>444947.25</v>
      </c>
      <c r="D60" s="11">
        <f t="shared" si="0"/>
        <v>49.438583333333334</v>
      </c>
    </row>
    <row r="61" spans="1:4" x14ac:dyDescent="0.25">
      <c r="A61" s="1" t="s">
        <v>45</v>
      </c>
      <c r="B61" s="5">
        <v>900000</v>
      </c>
      <c r="C61" s="5">
        <v>444947.25</v>
      </c>
      <c r="D61" s="11">
        <f t="shared" si="0"/>
        <v>49.438583333333334</v>
      </c>
    </row>
    <row r="62" spans="1:4" x14ac:dyDescent="0.25">
      <c r="A62" s="3" t="s">
        <v>46</v>
      </c>
      <c r="B62" s="4">
        <v>2790000</v>
      </c>
      <c r="C62" s="4">
        <f>C63</f>
        <v>787513.05</v>
      </c>
      <c r="D62" s="11">
        <f t="shared" si="0"/>
        <v>28.226274193548388</v>
      </c>
    </row>
    <row r="63" spans="1:4" ht="30" x14ac:dyDescent="0.25">
      <c r="A63" s="7" t="s">
        <v>47</v>
      </c>
      <c r="B63" s="5">
        <v>2790000</v>
      </c>
      <c r="C63" s="5">
        <f>C64</f>
        <v>787513.05</v>
      </c>
      <c r="D63" s="11">
        <f t="shared" si="0"/>
        <v>28.226274193548388</v>
      </c>
    </row>
    <row r="64" spans="1:4" ht="30" x14ac:dyDescent="0.25">
      <c r="A64" s="7" t="s">
        <v>48</v>
      </c>
      <c r="B64" s="5">
        <v>2790000</v>
      </c>
      <c r="C64" s="5">
        <v>787513.05</v>
      </c>
      <c r="D64" s="11">
        <f t="shared" si="0"/>
        <v>28.226274193548388</v>
      </c>
    </row>
  </sheetData>
  <mergeCells count="2">
    <mergeCell ref="A2:D2"/>
    <mergeCell ref="A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cp:lastPrinted>2023-02-23T13:23:54Z</cp:lastPrinted>
  <dcterms:created xsi:type="dcterms:W3CDTF">2023-02-23T06:26:40Z</dcterms:created>
  <dcterms:modified xsi:type="dcterms:W3CDTF">2023-02-23T13:55:42Z</dcterms:modified>
</cp:coreProperties>
</file>