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D:\Users\Server\Desktop\financijski izvještaji i planovi\2025\izvršenje 2025\"/>
    </mc:Choice>
  </mc:AlternateContent>
  <xr:revisionPtr revIDLastSave="0" documentId="13_ncr:1_{BC1613C0-FBD3-4144-A403-2B3EEB743907}" xr6:coauthVersionLast="47" xr6:coauthVersionMax="47" xr10:uidLastSave="{00000000-0000-0000-0000-000000000000}"/>
  <bookViews>
    <workbookView xWindow="-120" yWindow="-120" windowWidth="38640" windowHeight="21120" tabRatio="500" firstSheet="6" activeTab="9" xr2:uid="{00000000-000D-0000-FFFF-FFFF00000000}"/>
  </bookViews>
  <sheets>
    <sheet name="RAČUN PRIHODA I RASHODA" sheetId="1" r:id="rId1"/>
    <sheet name="RAČUN RASHODA PO EK. KLAS." sheetId="2" r:id="rId2"/>
    <sheet name="PROŠIRENO-RASH. IZVR. FIN." sheetId="10" r:id="rId3"/>
    <sheet name="RASHODI PREMA IZVORIMA FINANCIR" sheetId="7" r:id="rId4"/>
    <sheet name="proš-prih-izv. fin." sheetId="11" r:id="rId5"/>
    <sheet name="PRIHODI PO IZVORIMA FINANCIRANJ" sheetId="3" r:id="rId6"/>
    <sheet name="PREGLED PREMA FUNKCIJSKOJ KLASI" sheetId="4" r:id="rId7"/>
    <sheet name="RAČUN FINANCIRANJA" sheetId="6" r:id="rId8"/>
    <sheet name="RAČUN PRIHODA I RASHOD PROG. KL" sheetId="8" r:id="rId9"/>
    <sheet name="OBRAZLOŽENJE" sheetId="9"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5" i="11" l="1"/>
  <c r="T5" i="11"/>
  <c r="L3" i="10"/>
  <c r="K3" i="10"/>
  <c r="G87" i="10"/>
  <c r="M69" i="2"/>
  <c r="Q5" i="11" l="1"/>
  <c r="R5" i="11"/>
  <c r="G10" i="6"/>
  <c r="U8" i="8"/>
  <c r="F40" i="6"/>
  <c r="F37" i="6"/>
  <c r="F36" i="6"/>
  <c r="F6" i="6"/>
  <c r="G19" i="6"/>
  <c r="F19" i="6"/>
  <c r="F26" i="6"/>
  <c r="V24" i="11"/>
  <c r="V25" i="11"/>
  <c r="V23" i="11"/>
  <c r="V19" i="11"/>
  <c r="V15" i="11"/>
  <c r="V11" i="11"/>
  <c r="V20" i="11"/>
  <c r="T29" i="11"/>
  <c r="T28" i="11"/>
  <c r="T27" i="11"/>
  <c r="T24" i="11"/>
  <c r="T23" i="11"/>
  <c r="T19" i="11"/>
  <c r="T15" i="11"/>
  <c r="T12" i="11"/>
  <c r="T11" i="11"/>
  <c r="J102" i="10"/>
  <c r="J87" i="10"/>
  <c r="K87" i="10" s="1"/>
  <c r="K52" i="10"/>
  <c r="K53" i="10"/>
  <c r="K54" i="10"/>
  <c r="K55" i="10"/>
  <c r="K57" i="10"/>
  <c r="K60" i="10"/>
  <c r="K61" i="10"/>
  <c r="K62" i="10"/>
  <c r="K63" i="10"/>
  <c r="K26" i="10"/>
  <c r="L21" i="10"/>
  <c r="K21" i="10"/>
  <c r="J19" i="10"/>
  <c r="L15" i="10"/>
  <c r="K16" i="10"/>
  <c r="K98" i="10"/>
  <c r="K99" i="10"/>
  <c r="K100" i="10"/>
  <c r="K101" i="10"/>
  <c r="K96" i="10"/>
  <c r="L91" i="10"/>
  <c r="L92" i="10"/>
  <c r="K90" i="10"/>
  <c r="K91" i="10"/>
  <c r="K92" i="10"/>
  <c r="K93" i="10"/>
  <c r="L89" i="10"/>
  <c r="K89" i="10"/>
  <c r="L28" i="10"/>
  <c r="L30" i="10"/>
  <c r="L31" i="10"/>
  <c r="L32" i="10"/>
  <c r="L33" i="10"/>
  <c r="L34" i="10"/>
  <c r="L35" i="10"/>
  <c r="L36" i="10"/>
  <c r="L37" i="10"/>
  <c r="L38" i="10"/>
  <c r="L39" i="10"/>
  <c r="L40" i="10"/>
  <c r="L41" i="10"/>
  <c r="L43" i="10"/>
  <c r="L44" i="10"/>
  <c r="L45" i="10"/>
  <c r="L46" i="10"/>
  <c r="L47" i="10"/>
  <c r="L48" i="10"/>
  <c r="L49" i="10"/>
  <c r="L50" i="10"/>
  <c r="L51" i="10"/>
  <c r="L52" i="10"/>
  <c r="L53" i="10"/>
  <c r="L54" i="10"/>
  <c r="L55" i="10"/>
  <c r="L56" i="10"/>
  <c r="L57" i="10"/>
  <c r="L59" i="10"/>
  <c r="L60" i="10"/>
  <c r="L61" i="10"/>
  <c r="L62" i="10"/>
  <c r="L63" i="10"/>
  <c r="L67" i="10"/>
  <c r="L68" i="10"/>
  <c r="L70" i="10"/>
  <c r="L71" i="10"/>
  <c r="L72" i="10"/>
  <c r="L73" i="10"/>
  <c r="L74" i="10"/>
  <c r="L76" i="10"/>
  <c r="L78" i="10"/>
  <c r="L79" i="10"/>
  <c r="L80" i="10"/>
  <c r="L81" i="10"/>
  <c r="L82" i="10"/>
  <c r="L85" i="10"/>
  <c r="L86" i="10"/>
  <c r="K28" i="10"/>
  <c r="K29" i="10"/>
  <c r="K30" i="10"/>
  <c r="K31" i="10"/>
  <c r="K32" i="10"/>
  <c r="K33" i="10"/>
  <c r="K34" i="10"/>
  <c r="K35" i="10"/>
  <c r="K36" i="10"/>
  <c r="K38" i="10"/>
  <c r="K39" i="10"/>
  <c r="K40" i="10"/>
  <c r="K41" i="10"/>
  <c r="K43" i="10"/>
  <c r="K44" i="10"/>
  <c r="K45" i="10"/>
  <c r="K46" i="10"/>
  <c r="K47" i="10"/>
  <c r="K48" i="10"/>
  <c r="K49" i="10"/>
  <c r="K50" i="10"/>
  <c r="K51" i="10"/>
  <c r="K66" i="10"/>
  <c r="K67" i="10"/>
  <c r="K68" i="10"/>
  <c r="K76" i="10"/>
  <c r="K77" i="10"/>
  <c r="K78" i="10"/>
  <c r="K79" i="10"/>
  <c r="K83" i="10"/>
  <c r="K86" i="10"/>
  <c r="L25" i="10"/>
  <c r="K25" i="10"/>
  <c r="K23" i="10"/>
  <c r="L23" i="10" s="1"/>
  <c r="L11" i="10"/>
  <c r="L12" i="10"/>
  <c r="L13" i="10"/>
  <c r="L14" i="10"/>
  <c r="L16" i="10"/>
  <c r="K10" i="10"/>
  <c r="K11" i="10"/>
  <c r="K12" i="10"/>
  <c r="K13" i="10"/>
  <c r="K14" i="10"/>
  <c r="K17" i="10"/>
  <c r="K18" i="10"/>
  <c r="L9" i="10"/>
  <c r="K9" i="10"/>
  <c r="H87" i="10"/>
  <c r="J3" i="10" l="1"/>
  <c r="L87" i="10"/>
  <c r="H23" i="10"/>
  <c r="H19" i="10"/>
  <c r="L19" i="10" s="1"/>
  <c r="O30" i="11"/>
  <c r="P30" i="11"/>
  <c r="Q30" i="11"/>
  <c r="R30" i="11"/>
  <c r="O25" i="11"/>
  <c r="P25" i="11"/>
  <c r="Q25" i="11"/>
  <c r="R25" i="11"/>
  <c r="O21" i="11"/>
  <c r="P21" i="11"/>
  <c r="Q21" i="11"/>
  <c r="R21" i="11"/>
  <c r="V21" i="11" s="1"/>
  <c r="O17" i="11"/>
  <c r="P17" i="11"/>
  <c r="Q17" i="11"/>
  <c r="R17" i="11"/>
  <c r="O13" i="11"/>
  <c r="P13" i="11"/>
  <c r="Q13" i="11"/>
  <c r="R13" i="11"/>
  <c r="V13" i="11" s="1"/>
  <c r="N17" i="11"/>
  <c r="N30" i="11"/>
  <c r="N25" i="11"/>
  <c r="N21" i="11"/>
  <c r="N13" i="11"/>
  <c r="M5" i="11"/>
  <c r="L5" i="11"/>
  <c r="H102" i="10"/>
  <c r="F102" i="10"/>
  <c r="H94" i="10"/>
  <c r="F94" i="10"/>
  <c r="T30" i="11" l="1"/>
  <c r="T17" i="11"/>
  <c r="V17" i="11"/>
  <c r="T25" i="11"/>
  <c r="T21" i="11"/>
  <c r="T13" i="11"/>
  <c r="H3" i="10"/>
  <c r="K94" i="10"/>
  <c r="L94" i="10"/>
  <c r="K102" i="10"/>
  <c r="P5" i="11"/>
  <c r="O5" i="11"/>
  <c r="N5" i="11"/>
  <c r="F19" i="10"/>
  <c r="F3" i="10" s="1"/>
  <c r="F22" i="6" l="1"/>
  <c r="F23" i="6"/>
  <c r="F24" i="6"/>
  <c r="F25" i="6"/>
  <c r="F21" i="6"/>
  <c r="C26" i="6"/>
  <c r="D26" i="6"/>
  <c r="E26" i="6"/>
  <c r="B26" i="6"/>
  <c r="C19" i="6"/>
  <c r="D19" i="6"/>
  <c r="E19" i="6"/>
  <c r="B19" i="6"/>
  <c r="S17" i="3"/>
  <c r="S16" i="3"/>
  <c r="D9" i="3"/>
  <c r="S9" i="3" s="1"/>
  <c r="D19" i="10"/>
  <c r="K19" i="10" s="1"/>
  <c r="M12" i="2"/>
  <c r="M8" i="2" s="1"/>
  <c r="O12" i="2"/>
  <c r="R12" i="2" s="1"/>
  <c r="U9" i="7"/>
  <c r="U10" i="7"/>
  <c r="U12" i="7"/>
  <c r="U13" i="7"/>
  <c r="U15" i="7"/>
  <c r="U16" i="7"/>
  <c r="U18" i="7"/>
  <c r="U19" i="7"/>
  <c r="U8" i="7"/>
  <c r="N30" i="1"/>
  <c r="N31" i="1"/>
  <c r="N32" i="1"/>
  <c r="N33" i="1"/>
  <c r="N28" i="1"/>
  <c r="N26" i="1"/>
  <c r="M31" i="1"/>
  <c r="M32" i="1"/>
  <c r="M33" i="1"/>
  <c r="M30" i="1"/>
  <c r="M26" i="1"/>
  <c r="U77" i="2"/>
  <c r="U80" i="2"/>
  <c r="U81" i="2"/>
  <c r="U82" i="2"/>
  <c r="U84" i="2"/>
  <c r="U85" i="2"/>
  <c r="U86" i="2"/>
  <c r="U70" i="2"/>
  <c r="U69" i="2"/>
  <c r="T55" i="2"/>
  <c r="T56" i="2"/>
  <c r="T51" i="2"/>
  <c r="T23" i="2"/>
  <c r="T13" i="2"/>
  <c r="R65" i="2"/>
  <c r="S89" i="2"/>
  <c r="S88" i="2"/>
  <c r="S87" i="2"/>
  <c r="S86" i="2"/>
  <c r="S85" i="2"/>
  <c r="S84" i="2"/>
  <c r="S83" i="2"/>
  <c r="S82" i="2"/>
  <c r="S81" i="2"/>
  <c r="S80" i="2"/>
  <c r="S79" i="2"/>
  <c r="S78" i="2"/>
  <c r="S77" i="2"/>
  <c r="S76" i="2"/>
  <c r="S75" i="2"/>
  <c r="S70" i="2"/>
  <c r="R60" i="2"/>
  <c r="R62" i="2"/>
  <c r="R63" i="2"/>
  <c r="R64" i="2"/>
  <c r="R59" i="2"/>
  <c r="R58" i="2"/>
  <c r="R54" i="2"/>
  <c r="R55" i="2"/>
  <c r="R56" i="2"/>
  <c r="R53" i="2"/>
  <c r="R30" i="2"/>
  <c r="R31" i="2"/>
  <c r="R32" i="2"/>
  <c r="R33" i="2"/>
  <c r="R34" i="2"/>
  <c r="R35" i="2"/>
  <c r="R36" i="2"/>
  <c r="R37" i="2"/>
  <c r="R38" i="2"/>
  <c r="R39" i="2"/>
  <c r="R41" i="2"/>
  <c r="R42" i="2"/>
  <c r="R43" i="2"/>
  <c r="R44" i="2"/>
  <c r="R45" i="2"/>
  <c r="R46" i="2"/>
  <c r="R47" i="2"/>
  <c r="R50" i="2"/>
  <c r="R51" i="2"/>
  <c r="R28" i="2"/>
  <c r="R27" i="2"/>
  <c r="R26" i="2"/>
  <c r="R25" i="2"/>
  <c r="R23" i="2"/>
  <c r="R16" i="2"/>
  <c r="R17" i="2"/>
  <c r="R18" i="2"/>
  <c r="R19" i="2"/>
  <c r="R20" i="2"/>
  <c r="R21" i="2"/>
  <c r="R22" i="2"/>
  <c r="R15" i="2"/>
  <c r="R13" i="2"/>
  <c r="H69" i="2"/>
  <c r="S69" i="2" s="1"/>
  <c r="T12" i="2" l="1"/>
  <c r="O8" i="2"/>
  <c r="S8" i="2" s="1"/>
  <c r="U8" i="2" l="1"/>
</calcChain>
</file>

<file path=xl/sharedStrings.xml><?xml version="1.0" encoding="utf-8"?>
<sst xmlns="http://schemas.openxmlformats.org/spreadsheetml/2006/main" count="945" uniqueCount="562">
  <si>
    <t>Brojčana oznaka i naziv</t>
  </si>
  <si>
    <t>Indeks</t>
  </si>
  <si>
    <t>Indeks**</t>
  </si>
  <si>
    <t>1</t>
  </si>
  <si>
    <t>2</t>
  </si>
  <si>
    <t>3</t>
  </si>
  <si>
    <t>4</t>
  </si>
  <si>
    <t>6=5/2*100</t>
  </si>
  <si>
    <t>7=5/4*100</t>
  </si>
  <si>
    <t>SAŽETAK RAČUNA PRIHODA I RASHODA</t>
  </si>
  <si>
    <t>PRIHODI UKUPNO</t>
  </si>
  <si>
    <t>6 PRIHODI POSLOVANJA</t>
  </si>
  <si>
    <t>7 PRIHODI OD PRODAJE NEFINANCIJSKE IMOVINE</t>
  </si>
  <si>
    <t>RASHODI UKUPNO</t>
  </si>
  <si>
    <t>3 RASHODI POSLOVANJA</t>
  </si>
  <si>
    <t>4 RASHODI ZA NABAVU NEFINANCIJSKE IMOVINE</t>
  </si>
  <si>
    <t>RAZLIKA - VIŠAK MANJAK</t>
  </si>
  <si>
    <t>SAŽETAK RAČUNA FINANCIRANJA</t>
  </si>
  <si>
    <t>8 PRIMICI OD FINANCIJSKE IMOVINE I ZADUŽIVANJA</t>
  </si>
  <si>
    <t>5 IZDACI ZA FINANCIJSKU IMOVINU I OTPLATU ZAJMOVA</t>
  </si>
  <si>
    <t>RAZLIKA PRIMITAKA I IZDATAKA</t>
  </si>
  <si>
    <t>Konto</t>
  </si>
  <si>
    <t>5=4/1*100</t>
  </si>
  <si>
    <t>6=4/3*100</t>
  </si>
  <si>
    <t>Plaće za prekovremeni rad</t>
  </si>
  <si>
    <t>0,00</t>
  </si>
  <si>
    <t xml:space="preserve"> 0,00</t>
  </si>
  <si>
    <t>Ulaganja u računalne programe</t>
  </si>
  <si>
    <t>Realizacija proračuna po izvorima financiranja - prihodi</t>
  </si>
  <si>
    <t>Sveukupno:</t>
  </si>
  <si>
    <t>11, Opći prihodi i primici</t>
  </si>
  <si>
    <t>31, Vlastiti prihodi</t>
  </si>
  <si>
    <t>43, Ostali prihodi za posebne namjene</t>
  </si>
  <si>
    <t>52, Ostale pomoći</t>
  </si>
  <si>
    <t>61, Donacije</t>
  </si>
  <si>
    <t>Funkcijska
klasifikacija</t>
  </si>
  <si>
    <t>09, Obrazovanje</t>
  </si>
  <si>
    <t>Doprinosi za obvezno zdravstveno osiguranje</t>
  </si>
  <si>
    <t xml:space="preserve"> 100,00</t>
  </si>
  <si>
    <t>Službena, radna i zaštitna odjeća i obuća</t>
  </si>
  <si>
    <t>Ostali nespomenuti rashodi poslovanja</t>
  </si>
  <si>
    <t>Dječji vrtić JUREK</t>
  </si>
  <si>
    <t>Novo naselje 4</t>
  </si>
  <si>
    <t>49245 Gornja Stubica</t>
  </si>
  <si>
    <t>Članak 1.</t>
  </si>
  <si>
    <t>A. RAČUN PRIHODA I RASHODA</t>
  </si>
  <si>
    <t>RAČUN PRIHODA I RASHODA PO EKONOMSKOJ KLASIFIKACIJI</t>
  </si>
  <si>
    <t>Realizacija proračuna po izvorima financiranja - rashodi</t>
  </si>
  <si>
    <t>B. RAČUN FINANCIRANJA</t>
  </si>
  <si>
    <t>RAČUN FINANCIRANJA PO EKONOMSKOJ KLASIFIKACIJI</t>
  </si>
  <si>
    <t>UKUPNI PRIHODI</t>
  </si>
  <si>
    <t>UKUPNI RASHODI</t>
  </si>
  <si>
    <t>RAČUN FINANCIRANJA PO IZVORIMA</t>
  </si>
  <si>
    <t>Članak 3.</t>
  </si>
  <si>
    <t>Rashodi i izdaci po organizacijskoj, programskoj i funkcijskoj klasifikaciji te po izvorima financiranja utvrđuju se u posebnom dijelu kako slijedi:</t>
  </si>
  <si>
    <t>RAČUN PRIHODA I RASHODA PO ORGANIZACIJSKOJ KLASIFIKACIJI</t>
  </si>
  <si>
    <t>JEDINSTVENI UPRAVNI ODJEL</t>
  </si>
  <si>
    <t>PREDŠKOLSKI ODGOJ</t>
  </si>
  <si>
    <t>UKUPNO PRIHODI</t>
  </si>
  <si>
    <t>UKUPNO RASHODI</t>
  </si>
  <si>
    <t>Članak 2.</t>
  </si>
  <si>
    <t>Vrsta rashoda i 
izdataka</t>
  </si>
  <si>
    <t xml:space="preserve">        1</t>
  </si>
  <si>
    <t xml:space="preserve">          2</t>
  </si>
  <si>
    <t xml:space="preserve">              3</t>
  </si>
  <si>
    <t>4=3/2*100</t>
  </si>
  <si>
    <t>Rashodi poslovanja</t>
  </si>
  <si>
    <t>Glava: 01, Dječji vrtić</t>
  </si>
  <si>
    <t>Program: 1019, REDOVAN RAD DJEČJEG VRTIĆA</t>
  </si>
  <si>
    <t>31</t>
  </si>
  <si>
    <t>Rashodi za zaposlene</t>
  </si>
  <si>
    <t>311</t>
  </si>
  <si>
    <t>Plaće (Bruto)</t>
  </si>
  <si>
    <t>3111</t>
  </si>
  <si>
    <t>Plaće za redovan rad</t>
  </si>
  <si>
    <t>3112</t>
  </si>
  <si>
    <t>Plaće u naravi</t>
  </si>
  <si>
    <t>3113</t>
  </si>
  <si>
    <t>312</t>
  </si>
  <si>
    <t>Ostali rashodi za zaposlene</t>
  </si>
  <si>
    <t>3121</t>
  </si>
  <si>
    <t>313</t>
  </si>
  <si>
    <t>Doprinosi na plaće</t>
  </si>
  <si>
    <t>3132</t>
  </si>
  <si>
    <t>32</t>
  </si>
  <si>
    <t>Materijalni rashodi</t>
  </si>
  <si>
    <t>321</t>
  </si>
  <si>
    <t>Naknade troškova zaposlenima</t>
  </si>
  <si>
    <t>3212</t>
  </si>
  <si>
    <t>3213</t>
  </si>
  <si>
    <t>Stručno usavršavanje zaposlenika</t>
  </si>
  <si>
    <t>3214</t>
  </si>
  <si>
    <t>Ostale naknade troškova zaposlenima</t>
  </si>
  <si>
    <t>322</t>
  </si>
  <si>
    <t>Rashodi za materijal i energiju</t>
  </si>
  <si>
    <t>3221</t>
  </si>
  <si>
    <t>323</t>
  </si>
  <si>
    <t>Rashodi za usluge</t>
  </si>
  <si>
    <t>3232</t>
  </si>
  <si>
    <t>3237</t>
  </si>
  <si>
    <t>Intelektualne i osobne usluge</t>
  </si>
  <si>
    <t>3222</t>
  </si>
  <si>
    <t>Materijal i sirovine</t>
  </si>
  <si>
    <t>3223</t>
  </si>
  <si>
    <t>Energija</t>
  </si>
  <si>
    <t>3224</t>
  </si>
  <si>
    <t>3225</t>
  </si>
  <si>
    <t>3227</t>
  </si>
  <si>
    <t>3231</t>
  </si>
  <si>
    <t>3233</t>
  </si>
  <si>
    <t>Usluge promidžbe i informiranja</t>
  </si>
  <si>
    <t>3234</t>
  </si>
  <si>
    <t>Komunalne usluge</t>
  </si>
  <si>
    <t>3236</t>
  </si>
  <si>
    <t>Zdravstvene i veterinarske usluge</t>
  </si>
  <si>
    <t>3238</t>
  </si>
  <si>
    <t>Računalne usluge</t>
  </si>
  <si>
    <t>3239</t>
  </si>
  <si>
    <t>Ostale usluge</t>
  </si>
  <si>
    <t>329</t>
  </si>
  <si>
    <t>3295</t>
  </si>
  <si>
    <t>Pristojbe i naknade</t>
  </si>
  <si>
    <t>3299</t>
  </si>
  <si>
    <t>34</t>
  </si>
  <si>
    <t>Financijski rashodi</t>
  </si>
  <si>
    <t>343</t>
  </si>
  <si>
    <t>Ostali financijski rashodi</t>
  </si>
  <si>
    <t>3431</t>
  </si>
  <si>
    <t>42</t>
  </si>
  <si>
    <t>422</t>
  </si>
  <si>
    <t>Postrojenja i oprema</t>
  </si>
  <si>
    <t>4221</t>
  </si>
  <si>
    <t>Uredska oprema i namještaj</t>
  </si>
  <si>
    <t>4223</t>
  </si>
  <si>
    <t>Oprema za održavanje i zaštitu</t>
  </si>
  <si>
    <t>426</t>
  </si>
  <si>
    <t>Nematerijalna proizvedena imovina</t>
  </si>
  <si>
    <t>4262</t>
  </si>
  <si>
    <t>1.1. OPĆI DIO</t>
  </si>
  <si>
    <t>1.2.  POSEBNI DIO</t>
  </si>
  <si>
    <t>Ostvarenje
1.-12.2024.</t>
  </si>
  <si>
    <t>163.000,00</t>
  </si>
  <si>
    <t>5.200,00</t>
  </si>
  <si>
    <t>Izvršenje 2024.</t>
  </si>
  <si>
    <t>Indeks 5/2</t>
  </si>
  <si>
    <t>Index 5/4</t>
  </si>
  <si>
    <t>45</t>
  </si>
  <si>
    <t>452</t>
  </si>
  <si>
    <t>Dodatna ulaganja na postrojenjima i opremi</t>
  </si>
  <si>
    <t>4521</t>
  </si>
  <si>
    <t>3211</t>
  </si>
  <si>
    <t>Službena putovanja</t>
  </si>
  <si>
    <t>80,00</t>
  </si>
  <si>
    <t>5.300,00</t>
  </si>
  <si>
    <t>50,00</t>
  </si>
  <si>
    <t>3235</t>
  </si>
  <si>
    <t>Zakupnine i najamnine</t>
  </si>
  <si>
    <t>450,00</t>
  </si>
  <si>
    <t>1.200,00</t>
  </si>
  <si>
    <t>6.900,00</t>
  </si>
  <si>
    <t>3.900,00</t>
  </si>
  <si>
    <t>3.500,00</t>
  </si>
  <si>
    <t>4227</t>
  </si>
  <si>
    <t>500,00</t>
  </si>
  <si>
    <t xml:space="preserve"> 99,48</t>
  </si>
  <si>
    <t>Vrsta rashoda i
izdataka</t>
  </si>
  <si>
    <t xml:space="preserve">     2</t>
  </si>
  <si>
    <t xml:space="preserve">     3</t>
  </si>
  <si>
    <t xml:space="preserve">               4</t>
  </si>
  <si>
    <t>Izvori financiranja: 11, Opći prihodi i primici</t>
  </si>
  <si>
    <t>31111</t>
  </si>
  <si>
    <t>Plaće za zaposlene</t>
  </si>
  <si>
    <t>31126</t>
  </si>
  <si>
    <t>Dnevni obroci</t>
  </si>
  <si>
    <t>31131</t>
  </si>
  <si>
    <t>31212</t>
  </si>
  <si>
    <t>Nagrade</t>
  </si>
  <si>
    <t>31213</t>
  </si>
  <si>
    <t>Darovi</t>
  </si>
  <si>
    <t>31216</t>
  </si>
  <si>
    <t>Regres za godišnji odmor</t>
  </si>
  <si>
    <t>31321</t>
  </si>
  <si>
    <t>32121</t>
  </si>
  <si>
    <t>Naknade za prijevoz na posao i s posla</t>
  </si>
  <si>
    <t>32131</t>
  </si>
  <si>
    <t>Seminari, savjetovanja i simpoziji</t>
  </si>
  <si>
    <t>32141</t>
  </si>
  <si>
    <t>Naknada za korištenje privatnog automobila u slu</t>
  </si>
  <si>
    <t>32211</t>
  </si>
  <si>
    <t>Uredski materijal</t>
  </si>
  <si>
    <t>32212</t>
  </si>
  <si>
    <t>Literatura (publikacije, časopisi, glasila, knjige i o</t>
  </si>
  <si>
    <t>32214</t>
  </si>
  <si>
    <t>Materijal i sredstva za čišćenje i održavanje</t>
  </si>
  <si>
    <t>32219</t>
  </si>
  <si>
    <t>Ostali materijal za potrebe redovnog poslovanja</t>
  </si>
  <si>
    <t>322245</t>
  </si>
  <si>
    <t>Ostale namirnice</t>
  </si>
  <si>
    <t>32321</t>
  </si>
  <si>
    <t>Usluge tekućeg i investicijskog održavanja građev</t>
  </si>
  <si>
    <t>45211</t>
  </si>
  <si>
    <t>UKUPNO ZA IZVOR FINANCIRANJA:</t>
  </si>
  <si>
    <t>Izvori financiranja: 31, Vlastiti prihodi</t>
  </si>
  <si>
    <t>32379</t>
  </si>
  <si>
    <t>Ostale intelektualne usluge</t>
  </si>
  <si>
    <t>Izvori financiranja: 43, Ostali prihodi za posebne namjene</t>
  </si>
  <si>
    <t>31215</t>
  </si>
  <si>
    <t>Naknade za bolest, invalidnost i smrtni slučaj</t>
  </si>
  <si>
    <t>31219</t>
  </si>
  <si>
    <t>Ostali nenavedeni rashodi za zaposlene</t>
  </si>
  <si>
    <t>32111</t>
  </si>
  <si>
    <t>Dnevnice za službeni put u zemlji</t>
  </si>
  <si>
    <t>32115</t>
  </si>
  <si>
    <t>Naknade za prijevoz na službenom putu u zemlji</t>
  </si>
  <si>
    <t>2.000,00</t>
  </si>
  <si>
    <t>32132</t>
  </si>
  <si>
    <t>Tečajevi i stručni ispiti</t>
  </si>
  <si>
    <t>32222</t>
  </si>
  <si>
    <t>Pomoćni i sanitetski materijal</t>
  </si>
  <si>
    <t>322241</t>
  </si>
  <si>
    <t>Meso i mesne prerađevine</t>
  </si>
  <si>
    <t>322242</t>
  </si>
  <si>
    <t>Voće i povrće</t>
  </si>
  <si>
    <t>322243</t>
  </si>
  <si>
    <t>Kruh i pekarski proizvodi</t>
  </si>
  <si>
    <t>322244</t>
  </si>
  <si>
    <t>Mlijeko i mliječni proizvodi</t>
  </si>
  <si>
    <t>32226</t>
  </si>
  <si>
    <t>Lijekovi</t>
  </si>
  <si>
    <t>32234</t>
  </si>
  <si>
    <t>Motorni benzin i dizel gorivo</t>
  </si>
  <si>
    <t>32241</t>
  </si>
  <si>
    <t>Materijal i dijelovi za tekuće i investicijsko održav</t>
  </si>
  <si>
    <t>32242</t>
  </si>
  <si>
    <t>600,00</t>
  </si>
  <si>
    <t>32251</t>
  </si>
  <si>
    <t>Sitni inventar</t>
  </si>
  <si>
    <t>32271</t>
  </si>
  <si>
    <t>32313</t>
  </si>
  <si>
    <t>Poštarina (pisma, tiskanice i sl.)</t>
  </si>
  <si>
    <t>323191</t>
  </si>
  <si>
    <t>Usluga prijevoza</t>
  </si>
  <si>
    <t>32322</t>
  </si>
  <si>
    <t>Usluge tekućeg i investicijskog održavanja postro</t>
  </si>
  <si>
    <t>Promidžbeni materijali</t>
  </si>
  <si>
    <t>32342</t>
  </si>
  <si>
    <t>Iznošenje i odvoz smeća</t>
  </si>
  <si>
    <t>32343</t>
  </si>
  <si>
    <t>Deratizacija i dezinsekcija</t>
  </si>
  <si>
    <t>150,00</t>
  </si>
  <si>
    <t>32353</t>
  </si>
  <si>
    <t>Zakupnine i najamnine za opremu</t>
  </si>
  <si>
    <t>32363</t>
  </si>
  <si>
    <t>Laboratorijske usluge</t>
  </si>
  <si>
    <t>32377</t>
  </si>
  <si>
    <t>Usluge agencija, studentskog servisa (prijepisi, p</t>
  </si>
  <si>
    <t>32389</t>
  </si>
  <si>
    <t>Ostale računalne usluge</t>
  </si>
  <si>
    <t>32392</t>
  </si>
  <si>
    <t>Film i izrada fotografija</t>
  </si>
  <si>
    <t>32951</t>
  </si>
  <si>
    <t>Upravne i administrativne pristojbe</t>
  </si>
  <si>
    <t>Javnobilježničke pristojbe</t>
  </si>
  <si>
    <t>32991</t>
  </si>
  <si>
    <t>Rashodi protokola (vijenci, cvijeće, svijeće i slično</t>
  </si>
  <si>
    <t>32999</t>
  </si>
  <si>
    <t>34311</t>
  </si>
  <si>
    <t>Usluge banaka</t>
  </si>
  <si>
    <t>34312</t>
  </si>
  <si>
    <t>Usluge platnog prometa</t>
  </si>
  <si>
    <t>42211</t>
  </si>
  <si>
    <t>Računala i računalna oprema</t>
  </si>
  <si>
    <t>42219</t>
  </si>
  <si>
    <t>Ostala uredska oprema</t>
  </si>
  <si>
    <t>42239</t>
  </si>
  <si>
    <t>Ostala oprema za održavanje i zaštitu</t>
  </si>
  <si>
    <t>42621</t>
  </si>
  <si>
    <t>Izvori financiranja: 52, Ostale pomoći</t>
  </si>
  <si>
    <t>42273</t>
  </si>
  <si>
    <t>Oprema</t>
  </si>
  <si>
    <t>Izvori financiranja: 61, Donacije</t>
  </si>
  <si>
    <t>32393</t>
  </si>
  <si>
    <t>Uređenje prostora</t>
  </si>
  <si>
    <t>REALIZACIJA PRORAČUNA PO IZVORIMA FINANCIRANJA- RASHODI</t>
  </si>
  <si>
    <t>UKUPNO ZA IZVOR FINANCIRANJA 43 :</t>
  </si>
  <si>
    <t>UKUPNO ZA IZVOR FINANCIRANJA 52:</t>
  </si>
  <si>
    <t>UKUPNO ZA IZVOR FINANCIRANJA 11:</t>
  </si>
  <si>
    <t>UKUPNO ZA IZVOR FINANCIRANJA 31:</t>
  </si>
  <si>
    <t>UKUPNO ZA IZVOR FINANCIRANJA 61:</t>
  </si>
  <si>
    <t>Vrsta
prihoda</t>
  </si>
  <si>
    <t xml:space="preserve">           1</t>
  </si>
  <si>
    <t xml:space="preserve">   2</t>
  </si>
  <si>
    <t xml:space="preserve">    3</t>
  </si>
  <si>
    <t xml:space="preserve">             4</t>
  </si>
  <si>
    <t>Izvor financiranja: 11, Opći prihodi i primici</t>
  </si>
  <si>
    <t>67111</t>
  </si>
  <si>
    <t>Prihodi iz nadležnog proračuna za financiranje rashoda p</t>
  </si>
  <si>
    <t>67121</t>
  </si>
  <si>
    <t>Prihodi iz nadležnog proračuna za financiranje rashoda z</t>
  </si>
  <si>
    <t>Izvor financiranja: 31, Vlastiti prihodi</t>
  </si>
  <si>
    <t>64132</t>
  </si>
  <si>
    <t>Kamate na depozite po viđenju</t>
  </si>
  <si>
    <t>Izvor financiranja: 43, Ostali prihodi za posebne namjene</t>
  </si>
  <si>
    <t>652641</t>
  </si>
  <si>
    <t>Sufinanciranje cijene usluge-roditelji</t>
  </si>
  <si>
    <t>65267</t>
  </si>
  <si>
    <t>Prihodi s naslova osiguranja, refundacije štete i totalne š</t>
  </si>
  <si>
    <t>Izvor financiranja: 52, Ostale pomoći</t>
  </si>
  <si>
    <t>63612</t>
  </si>
  <si>
    <t>Tekuće pomoći iz državnog proračuna proračunskim kor</t>
  </si>
  <si>
    <t>Izvor financiranja: 61, Donacije</t>
  </si>
  <si>
    <t>66311</t>
  </si>
  <si>
    <t>Tekuće donacije od fizičkih osoba</t>
  </si>
  <si>
    <t>66313</t>
  </si>
  <si>
    <t>Tekuće donacije od trgovačkih društava</t>
  </si>
  <si>
    <t>66314</t>
  </si>
  <si>
    <t>Tekuće donacije od ostalih subjekata izvan općeg prorač</t>
  </si>
  <si>
    <t>Doprinosi za obvezno zdravstveno osi</t>
  </si>
  <si>
    <t xml:space="preserve">Naknade za prijevoz, za rad na terenu </t>
  </si>
  <si>
    <t>Uredski materijal i ostali materijalni ra</t>
  </si>
  <si>
    <t>Materijal i dijelovi za tekuće i investici</t>
  </si>
  <si>
    <t>Službena, radna i zaštitna odjeća i ob</t>
  </si>
  <si>
    <t>Ostali nespomenuti rashodi poslovanj</t>
  </si>
  <si>
    <t>Bankarske usluge i usluge platnog pr</t>
  </si>
  <si>
    <t>Rashodi za nabavu nefinancijske i</t>
  </si>
  <si>
    <t>Rashodi za nabavu proizvedene d</t>
  </si>
  <si>
    <t>Uređaji, strojevi i oprema za ostale na</t>
  </si>
  <si>
    <t>Rashodi za dodatna ulaganja na n</t>
  </si>
  <si>
    <t>Dodatna ulaganja na postrojenjima i o</t>
  </si>
  <si>
    <t>6</t>
  </si>
  <si>
    <t>633</t>
  </si>
  <si>
    <t>Pomoći proračunu iz drugih proračuna</t>
  </si>
  <si>
    <t>6331</t>
  </si>
  <si>
    <t>Tekuće pomoći proračunu iz drugih pr</t>
  </si>
  <si>
    <t>634</t>
  </si>
  <si>
    <t>Pomoći od izvanproračunskih korisnik</t>
  </si>
  <si>
    <t>6341</t>
  </si>
  <si>
    <t xml:space="preserve">Tekuće pomoći od izvanproračunskih </t>
  </si>
  <si>
    <t>636</t>
  </si>
  <si>
    <t xml:space="preserve">Pomoći proračunskim korisnicima iz </t>
  </si>
  <si>
    <t>6361</t>
  </si>
  <si>
    <t>Tekuće pomoći proračunskim korisnic</t>
  </si>
  <si>
    <t>64</t>
  </si>
  <si>
    <t>Prihodi od imovine</t>
  </si>
  <si>
    <t>641</t>
  </si>
  <si>
    <t>Prihodi od financijske imovine</t>
  </si>
  <si>
    <t>6413</t>
  </si>
  <si>
    <t>Kamate na oročena sredstva i depozi</t>
  </si>
  <si>
    <t>65</t>
  </si>
  <si>
    <t>Prihodi od upravnih i administrativ</t>
  </si>
  <si>
    <t>652</t>
  </si>
  <si>
    <t>Prihodi po posebnim propisima</t>
  </si>
  <si>
    <t>6526</t>
  </si>
  <si>
    <t>Ostali nespomenuti prihodi</t>
  </si>
  <si>
    <t>66</t>
  </si>
  <si>
    <t>Prihodi od prodaje proizvoda i rob</t>
  </si>
  <si>
    <t>663</t>
  </si>
  <si>
    <t>Donacije od pravnih i fizičkih osoba iz</t>
  </si>
  <si>
    <t>6631</t>
  </si>
  <si>
    <t>Tekuće donacije</t>
  </si>
  <si>
    <t>67</t>
  </si>
  <si>
    <t>Prihodi iz nadležnog proračuna i o</t>
  </si>
  <si>
    <t>671</t>
  </si>
  <si>
    <t>Prihodi iz nadležnog proračuna za fina</t>
  </si>
  <si>
    <t>6711</t>
  </si>
  <si>
    <t>6712</t>
  </si>
  <si>
    <t>16.400,00</t>
  </si>
  <si>
    <t>Prihodi i rashodi te primici i izdaci po ekonomskoj klasifikacji utvrđuju se u Računima prihoda i rashoda i Računima financiranja kako slijedi:</t>
  </si>
  <si>
    <t xml:space="preserve">A. RAČUN PRIHODA I RASHODA </t>
  </si>
  <si>
    <t>Aktivnost: A101900, Redovan rad vrtića</t>
  </si>
  <si>
    <t>Razdjel: 001, Dječji vrtić Jurek</t>
  </si>
  <si>
    <t>Preneseni višak / manjak iz prethodne godine</t>
  </si>
  <si>
    <t>Preneseni višak/manjak u slijedeće razdoblje / godinu</t>
  </si>
  <si>
    <t xml:space="preserve"> Za razdoblje od 01.01.2025. do 31.12.2025.</t>
  </si>
  <si>
    <t>Izvorni plan ili
rebalans 2025.*</t>
  </si>
  <si>
    <t>Tekući plan 
2025.*</t>
  </si>
  <si>
    <t>Ostvarenje
1.-12.2025.</t>
  </si>
  <si>
    <t xml:space="preserve">         5</t>
  </si>
  <si>
    <t>Sveukupno rashodi:</t>
  </si>
  <si>
    <t>652.680,00</t>
  </si>
  <si>
    <t>134.606,64</t>
  </si>
  <si>
    <t>Sitni inventar i autogume</t>
  </si>
  <si>
    <t>Usluge telefona, interneta, pošte i prij</t>
  </si>
  <si>
    <t>Usluge tekućeg i investicijskog  održa</t>
  </si>
  <si>
    <t>3294</t>
  </si>
  <si>
    <t>Članarine i norme</t>
  </si>
  <si>
    <t>1.222,30</t>
  </si>
  <si>
    <t>32.000,43</t>
  </si>
  <si>
    <t>4225</t>
  </si>
  <si>
    <t>Instrumenti i uređaji</t>
  </si>
  <si>
    <t>Razred/
skupina</t>
  </si>
  <si>
    <t>Naziv</t>
  </si>
  <si>
    <t>Opći prihodi i primici</t>
  </si>
  <si>
    <t>11</t>
  </si>
  <si>
    <t>Vlastiti prihodi</t>
  </si>
  <si>
    <t xml:space="preserve"> 65,98</t>
  </si>
  <si>
    <t>Prihodi za posebne namjene</t>
  </si>
  <si>
    <t>43</t>
  </si>
  <si>
    <t>Ostali prihodi za posebne namjene</t>
  </si>
  <si>
    <t>5</t>
  </si>
  <si>
    <t>Pomoći</t>
  </si>
  <si>
    <t>52</t>
  </si>
  <si>
    <t>Ostale pomoći</t>
  </si>
  <si>
    <t>Donacije</t>
  </si>
  <si>
    <t>61</t>
  </si>
  <si>
    <t xml:space="preserve"> 84,26</t>
  </si>
  <si>
    <t xml:space="preserve"> 100,42</t>
  </si>
  <si>
    <t>Pregled proračuna po funkcijskoj klasifikaciji</t>
  </si>
  <si>
    <t>820.509,37</t>
  </si>
  <si>
    <t xml:space="preserve"> 98,42%</t>
  </si>
  <si>
    <t>ostvarenje 1.-12.2024.</t>
  </si>
  <si>
    <t>Izvorni plan 2025</t>
  </si>
  <si>
    <t>Rebalans - Tekući plan 2025</t>
  </si>
  <si>
    <t>Ostvarenje 1.-12.2025.</t>
  </si>
  <si>
    <t>Rashodi/izdaci po proračunskim klasifikacijama za 2025.god.raspoređuju se:</t>
  </si>
  <si>
    <t xml:space="preserve"> 98,42</t>
  </si>
  <si>
    <t>11,Opći prihodi i primici
31,Vlastiti prihodi
43,Ostali prihodi za posebne namjene
52,Ostale pomoći</t>
  </si>
  <si>
    <t>414.000,00
40,00
272.605,57
133.863,80</t>
  </si>
  <si>
    <t>454.071,68
26,39
219.025,18
134.416,00</t>
  </si>
  <si>
    <t>109,68
65,98
80,35
100,41</t>
  </si>
  <si>
    <t>346.180,00</t>
  </si>
  <si>
    <t xml:space="preserve"> 111,72</t>
  </si>
  <si>
    <t xml:space="preserve"> 97,84</t>
  </si>
  <si>
    <t>10.800,00</t>
  </si>
  <si>
    <t xml:space="preserve"> 99,72</t>
  </si>
  <si>
    <t>6.920,00</t>
  </si>
  <si>
    <t xml:space="preserve"> 99,98</t>
  </si>
  <si>
    <t>25.200,00</t>
  </si>
  <si>
    <t xml:space="preserve"> 98,39</t>
  </si>
  <si>
    <t>14.500,00</t>
  </si>
  <si>
    <t>40,00</t>
  </si>
  <si>
    <t>46.000,00</t>
  </si>
  <si>
    <t xml:space="preserve"> 2,57</t>
  </si>
  <si>
    <t xml:space="preserve"> 98,10</t>
  </si>
  <si>
    <t>230,00</t>
  </si>
  <si>
    <t>64.000,00</t>
  </si>
  <si>
    <t xml:space="preserve"> 94,12</t>
  </si>
  <si>
    <t>135,00</t>
  </si>
  <si>
    <t>290,64</t>
  </si>
  <si>
    <t xml:space="preserve"> 97,90</t>
  </si>
  <si>
    <t>1.873,00</t>
  </si>
  <si>
    <t xml:space="preserve"> 99,99</t>
  </si>
  <si>
    <t>462,00</t>
  </si>
  <si>
    <t xml:space="preserve"> 99,94</t>
  </si>
  <si>
    <t>Naknada za korištenje privatnog automobila u služben</t>
  </si>
  <si>
    <t>93,20</t>
  </si>
  <si>
    <t xml:space="preserve"> 68,83</t>
  </si>
  <si>
    <t>Literatura (publikacije, časopisi, glasila, knjige i ostalo</t>
  </si>
  <si>
    <t>731,00</t>
  </si>
  <si>
    <t xml:space="preserve"> 99,97</t>
  </si>
  <si>
    <t xml:space="preserve"> 99,12</t>
  </si>
  <si>
    <t>3.700,00</t>
  </si>
  <si>
    <t xml:space="preserve"> 112,50</t>
  </si>
  <si>
    <t>10.600,00</t>
  </si>
  <si>
    <t xml:space="preserve"> 99,78</t>
  </si>
  <si>
    <t>7.410,00</t>
  </si>
  <si>
    <t xml:space="preserve"> 96,68</t>
  </si>
  <si>
    <t>2.750,00</t>
  </si>
  <si>
    <t xml:space="preserve"> 101,47</t>
  </si>
  <si>
    <t xml:space="preserve"> 96,34</t>
  </si>
  <si>
    <t>10.000,00</t>
  </si>
  <si>
    <t xml:space="preserve"> 90,55</t>
  </si>
  <si>
    <t xml:space="preserve"> 88,92</t>
  </si>
  <si>
    <t xml:space="preserve"> 75,03</t>
  </si>
  <si>
    <t>Materijal i dijelovi za tekuće i investicijsko održavanje g</t>
  </si>
  <si>
    <t>800,00</t>
  </si>
  <si>
    <t xml:space="preserve"> 92,10</t>
  </si>
  <si>
    <t>Materijal i dijelovi za tekuće i investicijsko održavanje p</t>
  </si>
  <si>
    <t>3.450,00</t>
  </si>
  <si>
    <t xml:space="preserve"> 87,46</t>
  </si>
  <si>
    <t>18.000,00</t>
  </si>
  <si>
    <t xml:space="preserve"> 100,16</t>
  </si>
  <si>
    <t>2.631,00</t>
  </si>
  <si>
    <t>70,00</t>
  </si>
  <si>
    <t xml:space="preserve"> 94,47</t>
  </si>
  <si>
    <t xml:space="preserve"> 99,47</t>
  </si>
  <si>
    <t>Usluge tekućeg i investicijskog održavanja građevinski</t>
  </si>
  <si>
    <t>229,00</t>
  </si>
  <si>
    <t xml:space="preserve"> 99,89</t>
  </si>
  <si>
    <t xml:space="preserve">Usluge tekućeg i investicijskog održavanja postrojenja </t>
  </si>
  <si>
    <t>19.300,00</t>
  </si>
  <si>
    <t xml:space="preserve"> 97,57</t>
  </si>
  <si>
    <t>32339</t>
  </si>
  <si>
    <t>Ostale usluge promidžbe i informiranja</t>
  </si>
  <si>
    <t>780,00</t>
  </si>
  <si>
    <t xml:space="preserve"> 98,52</t>
  </si>
  <si>
    <t>260,00</t>
  </si>
  <si>
    <t xml:space="preserve"> 97,20</t>
  </si>
  <si>
    <t>1.400,00</t>
  </si>
  <si>
    <t xml:space="preserve"> 77,59</t>
  </si>
  <si>
    <t xml:space="preserve"> 59,91</t>
  </si>
  <si>
    <t>9.570,00</t>
  </si>
  <si>
    <t>840,00</t>
  </si>
  <si>
    <t>530,00</t>
  </si>
  <si>
    <t xml:space="preserve"> 88,33</t>
  </si>
  <si>
    <t>32399</t>
  </si>
  <si>
    <t>Ostale nespomenute usluge</t>
  </si>
  <si>
    <t>2.150,00</t>
  </si>
  <si>
    <t xml:space="preserve"> 98,23</t>
  </si>
  <si>
    <t>32941</t>
  </si>
  <si>
    <t>Tuzemne članarine</t>
  </si>
  <si>
    <t>183,00</t>
  </si>
  <si>
    <t xml:space="preserve"> 70,91</t>
  </si>
  <si>
    <t>Rashodi protokola (vijenci, cvijeće, svijeće i slično)</t>
  </si>
  <si>
    <t>85,00</t>
  </si>
  <si>
    <t xml:space="preserve"> 61,18</t>
  </si>
  <si>
    <t xml:space="preserve"> 92,97</t>
  </si>
  <si>
    <t>22,30</t>
  </si>
  <si>
    <t xml:space="preserve"> 44,66</t>
  </si>
  <si>
    <t>2.462,50</t>
  </si>
  <si>
    <t>42212</t>
  </si>
  <si>
    <t>Uredski namještaj</t>
  </si>
  <si>
    <t>2.869,68</t>
  </si>
  <si>
    <t xml:space="preserve"> 94,86</t>
  </si>
  <si>
    <t>42259</t>
  </si>
  <si>
    <t>Ostali instrumenti, uređaji i strojevi</t>
  </si>
  <si>
    <t>3.060,00</t>
  </si>
  <si>
    <t>2.102,00</t>
  </si>
  <si>
    <t xml:space="preserve"> 99,96</t>
  </si>
  <si>
    <t>3.506,25</t>
  </si>
  <si>
    <t>128.000,00</t>
  </si>
  <si>
    <t xml:space="preserve"> 101,32</t>
  </si>
  <si>
    <t>2.793,94</t>
  </si>
  <si>
    <t xml:space="preserve"> 58,53</t>
  </si>
  <si>
    <t>3.069,86</t>
  </si>
  <si>
    <t xml:space="preserve"> 100,75</t>
  </si>
  <si>
    <t xml:space="preserve">                   IZVIJEŠĆE O IZVRŠENJU FINANCIJSKOG PLANA  Dječjeg vrtića JUREK za 2025. GODINU</t>
  </si>
  <si>
    <t>I. GODIŠNJI IZVJEŠTAJ O IZVRŠENJU OPĆEG DIJELA PRORAČUNA ZA RAZDOBLJE 1.1.2025.-31.12.2025.</t>
  </si>
  <si>
    <t>Izviješće o izvršenju Proračuna Dječjeg vrtića JUREK za razdoblje 01.01. do 31.12.2025.godine sastoji se od Općeg dijela i Posebnog dijela, Obrazloženja i Posebnog izvještaja</t>
  </si>
  <si>
    <t>Račun prihoda</t>
  </si>
  <si>
    <t>Prihodi poslovanja</t>
  </si>
  <si>
    <t>63</t>
  </si>
  <si>
    <t>Pomoći iz inozemstva i od subjeka</t>
  </si>
  <si>
    <t>ostvarenje           1.-12.2024.</t>
  </si>
  <si>
    <t xml:space="preserve">52, Ostale pomoći  </t>
  </si>
  <si>
    <t>sveukupno rashodi</t>
  </si>
  <si>
    <t>Izvorni plan 2025.*</t>
  </si>
  <si>
    <t>Rebalans -Tekući plan 
2025.*</t>
  </si>
  <si>
    <t>tekući plan 2025</t>
  </si>
  <si>
    <t>Izvršenje 2025.</t>
  </si>
  <si>
    <t>ukupno</t>
  </si>
  <si>
    <t>ostale usluge promidžve i informiranja</t>
  </si>
  <si>
    <t>tuzemne članarine</t>
  </si>
  <si>
    <t>ostali materijali za potrebe redovnog poslovanja</t>
  </si>
  <si>
    <t>Prihod od prodaje robe</t>
  </si>
  <si>
    <t>ostale nespomenute usluge</t>
  </si>
  <si>
    <t xml:space="preserve">Ostali instrumenti,uređaji i </t>
  </si>
  <si>
    <t>550.000,00
1.100,00
217.000,00
8.000,00</t>
  </si>
  <si>
    <t>otpremnine</t>
  </si>
  <si>
    <t>ugovori o djelu</t>
  </si>
  <si>
    <t>usluge odvjetnika</t>
  </si>
  <si>
    <t>grafičke i tiskarske usluge</t>
  </si>
  <si>
    <t>ostali nespomenuti rashodi poslovanja</t>
  </si>
  <si>
    <t>KLASA:400-05/26-01/002</t>
  </si>
  <si>
    <t>URBROJ:2113-60-03-26-1</t>
  </si>
  <si>
    <t>ZA RAZDOBLJE OD 01.01.2025.-31.12.2025.</t>
  </si>
  <si>
    <t>promidžbeni materijali</t>
  </si>
  <si>
    <t>usluge odvjetnika i pravnog savjetovanja</t>
  </si>
  <si>
    <t>grafičke usluge</t>
  </si>
  <si>
    <t>javnobilježničke usluge</t>
  </si>
  <si>
    <t>Gornja Stubica,31.3.2026.</t>
  </si>
  <si>
    <t>Na temelju članka 50. Statuta Dječjeg vrtića JUREK (KLASA:601-02/22-02/7, URBROJ:2113-06-03-22-4  od 15.studenog 2022. godine), Članak 76.  – 91. Zakona o proračunu ( NN 144/21), članak 2. Pravilnika o financijskom izvještavanju u proračunskom računovodstvu (NN 37/22) i  Pravilnika o polugodišnjem  i godišnjem izvještaju o izvršenju proračuna ( NN 85/23), Upravno vijeće Dječjeg vrtića JUREK na 14. sjednici održanoj 31.03.2026. godine , donjelo 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</si>
</sst>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41A]* "/>
    <numFmt numFmtId="167" formatCode="0.00[$%-41A]* "/>
  </numFmts>
  <fonts count="35" x14ac:knownFonts="1">
    <font>
      <sz val="10"/>
      <color indexed="8"/>
      <name val="ARIAL"/>
      <charset val="1"/>
    </font>
    <font>
      <sz val="10"/>
      <color indexed="8"/>
      <name val="Arial"/>
      <family val="2"/>
      <charset val="238"/>
    </font>
    <font>
      <b/>
      <sz val="10"/>
      <color indexed="8"/>
      <name val="Arial"/>
      <family val="2"/>
      <charset val="238"/>
    </font>
    <font>
      <b/>
      <sz val="11"/>
      <color indexed="8"/>
      <name val="Arial"/>
      <family val="2"/>
      <charset val="238"/>
    </font>
    <font>
      <b/>
      <sz val="12"/>
      <color indexed="8"/>
      <name val="Arial"/>
      <family val="2"/>
      <charset val="238"/>
    </font>
    <font>
      <b/>
      <sz val="11"/>
      <name val="Arial"/>
      <family val="2"/>
      <charset val="238"/>
    </font>
    <font>
      <sz val="11"/>
      <name val="Arial"/>
      <family val="2"/>
      <charset val="238"/>
    </font>
    <font>
      <sz val="10"/>
      <color indexed="8"/>
      <name val="Arial"/>
      <family val="2"/>
      <charset val="238"/>
    </font>
    <font>
      <b/>
      <sz val="11"/>
      <color theme="1"/>
      <name val="Calibri"/>
      <family val="2"/>
      <charset val="238"/>
      <scheme val="minor"/>
    </font>
    <font>
      <sz val="12"/>
      <color theme="1"/>
      <name val="Arial"/>
      <family val="2"/>
      <charset val="238"/>
    </font>
    <font>
      <sz val="11"/>
      <color theme="1"/>
      <name val="Arial"/>
      <family val="2"/>
      <charset val="238"/>
    </font>
    <font>
      <b/>
      <sz val="14"/>
      <color theme="1"/>
      <name val="Arial"/>
      <family val="2"/>
      <charset val="238"/>
    </font>
    <font>
      <sz val="14"/>
      <color theme="1"/>
      <name val="Arial"/>
      <family val="2"/>
      <charset val="238"/>
    </font>
    <font>
      <b/>
      <sz val="16"/>
      <color theme="1"/>
      <name val="Arial"/>
      <family val="2"/>
      <charset val="238"/>
    </font>
    <font>
      <b/>
      <sz val="12"/>
      <color theme="1"/>
      <name val="Times New Roman"/>
      <family val="1"/>
      <charset val="238"/>
    </font>
    <font>
      <b/>
      <sz val="12"/>
      <color theme="1"/>
      <name val="Arial"/>
      <family val="2"/>
      <charset val="238"/>
    </font>
    <font>
      <b/>
      <sz val="11"/>
      <color theme="1"/>
      <name val="Arial"/>
      <family val="2"/>
      <charset val="238"/>
    </font>
    <font>
      <sz val="10"/>
      <color theme="1"/>
      <name val="Arial"/>
      <family val="2"/>
      <charset val="238"/>
    </font>
    <font>
      <b/>
      <sz val="10"/>
      <color theme="1"/>
      <name val="Arial"/>
      <family val="2"/>
      <charset val="238"/>
    </font>
    <font>
      <i/>
      <sz val="10"/>
      <color theme="1"/>
      <name val="Arial"/>
      <family val="2"/>
      <charset val="238"/>
    </font>
    <font>
      <sz val="10"/>
      <color indexed="8"/>
      <name val="Arial"/>
      <family val="2"/>
      <charset val="238"/>
    </font>
    <font>
      <b/>
      <sz val="11"/>
      <color indexed="8"/>
      <name val="Arial"/>
      <family val="2"/>
      <charset val="238"/>
    </font>
    <font>
      <b/>
      <sz val="10"/>
      <color indexed="8"/>
      <name val="Arial"/>
      <family val="2"/>
      <charset val="238"/>
    </font>
    <font>
      <b/>
      <sz val="16"/>
      <color indexed="8"/>
      <name val="Arial"/>
      <family val="2"/>
      <charset val="238"/>
    </font>
    <font>
      <b/>
      <sz val="16"/>
      <color theme="1"/>
      <name val="Calibri"/>
      <family val="2"/>
      <charset val="238"/>
      <scheme val="minor"/>
    </font>
    <font>
      <b/>
      <sz val="10"/>
      <color indexed="8"/>
      <name val="Arial"/>
      <charset val="1"/>
    </font>
    <font>
      <sz val="10"/>
      <color indexed="8"/>
      <name val="ARIAL"/>
      <charset val="1"/>
    </font>
    <font>
      <sz val="8"/>
      <color indexed="8"/>
      <name val="Arial"/>
      <charset val="1"/>
    </font>
    <font>
      <b/>
      <sz val="11"/>
      <color indexed="8"/>
      <name val="ARIAL"/>
      <charset val="1"/>
    </font>
    <font>
      <sz val="8"/>
      <color theme="1"/>
      <name val="Arial"/>
      <family val="2"/>
      <charset val="238"/>
    </font>
    <font>
      <sz val="8"/>
      <name val="ARIAL"/>
      <charset val="1"/>
    </font>
    <font>
      <sz val="12"/>
      <name val="Arial"/>
      <family val="2"/>
      <charset val="238"/>
    </font>
    <font>
      <sz val="11"/>
      <name val="Times New Roman"/>
      <family val="1"/>
      <charset val="238"/>
    </font>
    <font>
      <sz val="10"/>
      <name val="Arial"/>
      <family val="2"/>
      <charset val="238"/>
    </font>
    <font>
      <sz val="12"/>
      <name val="Times New Roman"/>
      <family val="1"/>
      <charset val="238"/>
    </font>
  </fonts>
  <fills count="17">
    <fill>
      <patternFill patternType="none"/>
    </fill>
    <fill>
      <patternFill patternType="gray125"/>
    </fill>
    <fill>
      <patternFill patternType="solid">
        <fgColor indexed="22"/>
      </patternFill>
    </fill>
    <fill>
      <patternFill patternType="solid">
        <fgColor indexed="9"/>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AAE571"/>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2"/>
        <bgColor indexed="64"/>
      </patternFill>
    </fill>
    <fill>
      <patternFill patternType="solid">
        <fgColor theme="0" tint="-4.9989318521683403E-2"/>
        <bgColor indexed="64"/>
      </patternFill>
    </fill>
    <fill>
      <patternFill patternType="solid">
        <fgColor rgb="FF92D05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s>
  <cellStyleXfs count="1">
    <xf numFmtId="0" fontId="0" fillId="0" borderId="0">
      <alignment vertical="top"/>
    </xf>
  </cellStyleXfs>
  <cellXfs count="359">
    <xf numFmtId="0" fontId="0" fillId="0" borderId="0" xfId="0">
      <alignment vertical="top"/>
    </xf>
    <xf numFmtId="0" fontId="0" fillId="3" borderId="0" xfId="0" applyFill="1">
      <alignment vertical="top"/>
    </xf>
    <xf numFmtId="0" fontId="0" fillId="4" borderId="0" xfId="0" applyFill="1">
      <alignment vertical="top"/>
    </xf>
    <xf numFmtId="0" fontId="0" fillId="0" borderId="1" xfId="0" applyBorder="1">
      <alignment vertical="top"/>
    </xf>
    <xf numFmtId="0" fontId="10" fillId="0" borderId="0" xfId="0" applyFont="1" applyAlignment="1"/>
    <xf numFmtId="0" fontId="0" fillId="0" borderId="0" xfId="0" applyAlignment="1"/>
    <xf numFmtId="0" fontId="11" fillId="0" borderId="0" xfId="0" applyFont="1" applyAlignment="1"/>
    <xf numFmtId="0" fontId="12" fillId="0" borderId="0" xfId="0" applyFont="1" applyAlignment="1"/>
    <xf numFmtId="0" fontId="0" fillId="0" borderId="1" xfId="0" applyBorder="1" applyAlignment="1"/>
    <xf numFmtId="0" fontId="8" fillId="0" borderId="1" xfId="0" applyFont="1" applyBorder="1" applyAlignment="1"/>
    <xf numFmtId="2" fontId="0" fillId="0" borderId="1" xfId="0" applyNumberFormat="1" applyBorder="1" applyAlignment="1"/>
    <xf numFmtId="4" fontId="2" fillId="0" borderId="0" xfId="0" applyNumberFormat="1" applyFont="1" applyAlignment="1">
      <alignment horizontal="right" vertical="top"/>
    </xf>
    <xf numFmtId="0" fontId="10" fillId="4" borderId="0" xfId="0" applyFont="1" applyFill="1" applyAlignment="1"/>
    <xf numFmtId="0" fontId="0" fillId="4" borderId="0" xfId="0" applyFill="1" applyAlignment="1"/>
    <xf numFmtId="0" fontId="11" fillId="4" borderId="0" xfId="0" applyFont="1" applyFill="1" applyAlignment="1"/>
    <xf numFmtId="0" fontId="12" fillId="4" borderId="0" xfId="0" applyFont="1" applyFill="1" applyAlignment="1"/>
    <xf numFmtId="0" fontId="2" fillId="0" borderId="0" xfId="0" applyFont="1" applyAlignment="1">
      <alignment horizontal="center" vertical="top" wrapText="1" readingOrder="1"/>
    </xf>
    <xf numFmtId="0" fontId="6" fillId="0" borderId="0" xfId="0" applyFont="1" applyAlignment="1">
      <alignment horizontal="center"/>
    </xf>
    <xf numFmtId="0" fontId="7" fillId="0" borderId="0" xfId="0" applyFont="1">
      <alignment vertical="top"/>
    </xf>
    <xf numFmtId="0" fontId="0" fillId="5" borderId="0" xfId="0" applyFill="1">
      <alignment vertical="top"/>
    </xf>
    <xf numFmtId="0" fontId="13" fillId="5" borderId="0" xfId="0" applyFont="1" applyFill="1" applyAlignment="1"/>
    <xf numFmtId="0" fontId="1" fillId="0" borderId="0" xfId="0" applyFont="1" applyAlignment="1">
      <alignment horizontal="left" vertical="top"/>
    </xf>
    <xf numFmtId="0" fontId="0" fillId="2" borderId="0" xfId="0" applyFill="1">
      <alignment vertical="top"/>
    </xf>
    <xf numFmtId="4" fontId="7" fillId="0" borderId="0" xfId="0" applyNumberFormat="1" applyFont="1" applyAlignment="1">
      <alignment horizontal="right" vertical="top"/>
    </xf>
    <xf numFmtId="0" fontId="7" fillId="0" borderId="0" xfId="0" applyFont="1" applyAlignment="1">
      <alignment horizontal="right" vertical="top"/>
    </xf>
    <xf numFmtId="0" fontId="7" fillId="0" borderId="0" xfId="0" applyFont="1" applyAlignment="1">
      <alignment horizontal="left" vertical="top" wrapText="1" readingOrder="1"/>
    </xf>
    <xf numFmtId="0" fontId="7" fillId="0" borderId="2" xfId="0" applyFont="1" applyBorder="1" applyAlignment="1"/>
    <xf numFmtId="0" fontId="7" fillId="0" borderId="1" xfId="0" applyFont="1" applyBorder="1" applyAlignment="1">
      <alignment horizontal="left" vertical="top"/>
    </xf>
    <xf numFmtId="4" fontId="7" fillId="0" borderId="1" xfId="0" applyNumberFormat="1" applyFont="1" applyBorder="1">
      <alignment vertical="top"/>
    </xf>
    <xf numFmtId="0" fontId="7" fillId="0" borderId="1" xfId="0" applyFont="1" applyBorder="1" applyAlignment="1">
      <alignment horizontal="right" vertical="top"/>
    </xf>
    <xf numFmtId="4" fontId="7" fillId="0" borderId="1" xfId="0" applyNumberFormat="1" applyFont="1" applyBorder="1" applyAlignment="1">
      <alignment horizontal="right" vertical="top"/>
    </xf>
    <xf numFmtId="0" fontId="0" fillId="0" borderId="0" xfId="0" applyAlignment="1">
      <alignment horizontal="center" vertical="top"/>
    </xf>
    <xf numFmtId="0" fontId="1" fillId="0" borderId="2" xfId="0" applyFont="1" applyBorder="1" applyAlignment="1">
      <alignment wrapText="1"/>
    </xf>
    <xf numFmtId="0" fontId="22" fillId="3" borderId="0" xfId="0" applyFont="1" applyFill="1" applyAlignment="1">
      <alignment vertical="top" wrapText="1" readingOrder="1"/>
    </xf>
    <xf numFmtId="0" fontId="22" fillId="0" borderId="0" xfId="0" applyFont="1" applyAlignment="1">
      <alignment vertical="top" wrapText="1" readingOrder="1"/>
    </xf>
    <xf numFmtId="4" fontId="22" fillId="0" borderId="0" xfId="0" applyNumberFormat="1" applyFont="1">
      <alignment vertical="top"/>
    </xf>
    <xf numFmtId="0" fontId="22" fillId="0" borderId="0" xfId="0" applyFont="1">
      <alignment vertical="top"/>
    </xf>
    <xf numFmtId="0" fontId="20" fillId="0" borderId="0" xfId="0" applyFont="1">
      <alignment vertical="top"/>
    </xf>
    <xf numFmtId="0" fontId="21" fillId="0" borderId="0" xfId="0" applyFont="1">
      <alignment vertical="top"/>
    </xf>
    <xf numFmtId="0" fontId="22" fillId="5" borderId="1" xfId="0" applyFont="1" applyFill="1" applyBorder="1" applyAlignment="1">
      <alignment horizontal="center" vertical="top" wrapText="1" readingOrder="1"/>
    </xf>
    <xf numFmtId="0" fontId="0" fillId="5" borderId="1" xfId="0" applyFill="1" applyBorder="1">
      <alignment vertical="top"/>
    </xf>
    <xf numFmtId="0" fontId="22" fillId="5" borderId="1" xfId="0" applyFont="1" applyFill="1" applyBorder="1" applyAlignment="1">
      <alignment vertical="top" wrapText="1" readingOrder="1"/>
    </xf>
    <xf numFmtId="0" fontId="22" fillId="5" borderId="1" xfId="0" applyFont="1" applyFill="1" applyBorder="1">
      <alignment vertical="top"/>
    </xf>
    <xf numFmtId="0" fontId="20" fillId="0" borderId="1" xfId="0" applyFont="1" applyBorder="1" applyAlignment="1">
      <alignment horizontal="left" vertical="top"/>
    </xf>
    <xf numFmtId="0" fontId="20" fillId="0" borderId="1" xfId="0" applyFont="1" applyBorder="1">
      <alignment vertical="top"/>
    </xf>
    <xf numFmtId="4" fontId="20" fillId="0" borderId="1" xfId="0" applyNumberFormat="1" applyFont="1" applyBorder="1" applyAlignment="1">
      <alignment horizontal="right" vertical="top"/>
    </xf>
    <xf numFmtId="4" fontId="22" fillId="7" borderId="1" xfId="0" applyNumberFormat="1" applyFont="1" applyFill="1" applyBorder="1" applyAlignment="1">
      <alignment horizontal="right" vertical="top"/>
    </xf>
    <xf numFmtId="4" fontId="22" fillId="6" borderId="1" xfId="0" applyNumberFormat="1" applyFont="1" applyFill="1" applyBorder="1" applyAlignment="1">
      <alignment horizontal="right" vertical="top"/>
    </xf>
    <xf numFmtId="4" fontId="22" fillId="8" borderId="1" xfId="0" applyNumberFormat="1" applyFont="1" applyFill="1" applyBorder="1">
      <alignment vertical="top"/>
    </xf>
    <xf numFmtId="4" fontId="22" fillId="8" borderId="1" xfId="0" applyNumberFormat="1" applyFont="1" applyFill="1" applyBorder="1" applyAlignment="1">
      <alignment horizontal="right" vertical="top"/>
    </xf>
    <xf numFmtId="4" fontId="22" fillId="10" borderId="1" xfId="0" applyNumberFormat="1" applyFont="1" applyFill="1" applyBorder="1" applyAlignment="1">
      <alignment horizontal="right" vertical="top"/>
    </xf>
    <xf numFmtId="0" fontId="2" fillId="0" borderId="0" xfId="0" applyFont="1">
      <alignment vertical="top"/>
    </xf>
    <xf numFmtId="0" fontId="1" fillId="0" borderId="1" xfId="0" applyFont="1" applyBorder="1" applyAlignment="1">
      <alignment horizontal="left" vertical="top"/>
    </xf>
    <xf numFmtId="4" fontId="1" fillId="0" borderId="1" xfId="0" applyNumberFormat="1" applyFont="1" applyBorder="1" applyAlignment="1">
      <alignment horizontal="right" vertical="top"/>
    </xf>
    <xf numFmtId="0" fontId="1" fillId="0" borderId="1" xfId="0" applyFont="1" applyBorder="1" applyAlignment="1">
      <alignment horizontal="right" vertical="top"/>
    </xf>
    <xf numFmtId="4" fontId="2" fillId="5" borderId="1" xfId="0" applyNumberFormat="1" applyFont="1" applyFill="1" applyBorder="1" applyAlignment="1">
      <alignment horizontal="right" vertical="top"/>
    </xf>
    <xf numFmtId="0" fontId="0" fillId="7" borderId="1" xfId="0" applyFill="1" applyBorder="1">
      <alignment vertical="top"/>
    </xf>
    <xf numFmtId="4" fontId="2" fillId="7" borderId="1" xfId="0" applyNumberFormat="1" applyFont="1" applyFill="1" applyBorder="1" applyAlignment="1">
      <alignment horizontal="right" vertical="top"/>
    </xf>
    <xf numFmtId="0" fontId="0" fillId="6" borderId="1" xfId="0" applyFill="1" applyBorder="1">
      <alignment vertical="top"/>
    </xf>
    <xf numFmtId="4" fontId="2" fillId="6" borderId="1" xfId="0" applyNumberFormat="1" applyFont="1" applyFill="1" applyBorder="1" applyAlignment="1">
      <alignment horizontal="right" vertical="top"/>
    </xf>
    <xf numFmtId="0" fontId="0" fillId="11" borderId="1" xfId="0" applyFill="1" applyBorder="1">
      <alignment vertical="top"/>
    </xf>
    <xf numFmtId="4" fontId="2" fillId="11" borderId="1" xfId="0" applyNumberFormat="1" applyFont="1" applyFill="1" applyBorder="1" applyAlignment="1">
      <alignment horizontal="right" vertical="top"/>
    </xf>
    <xf numFmtId="0" fontId="24" fillId="11" borderId="2" xfId="0" applyFont="1" applyFill="1" applyBorder="1" applyAlignment="1"/>
    <xf numFmtId="0" fontId="7" fillId="11" borderId="2" xfId="0" applyFont="1" applyFill="1" applyBorder="1" applyAlignment="1"/>
    <xf numFmtId="0" fontId="1" fillId="11" borderId="2" xfId="0" applyFont="1" applyFill="1" applyBorder="1" applyAlignment="1">
      <alignment wrapText="1"/>
    </xf>
    <xf numFmtId="0" fontId="23" fillId="11" borderId="1" xfId="0" applyFont="1" applyFill="1" applyBorder="1" applyAlignment="1"/>
    <xf numFmtId="0" fontId="25" fillId="2" borderId="0" xfId="0" applyFont="1" applyFill="1" applyAlignment="1">
      <alignment horizontal="left" vertical="top"/>
    </xf>
    <xf numFmtId="0" fontId="0" fillId="0" borderId="0" xfId="0" applyAlignment="1">
      <alignment horizontal="left" vertical="top"/>
    </xf>
    <xf numFmtId="164" fontId="0" fillId="4" borderId="0" xfId="0" applyNumberFormat="1" applyFill="1">
      <alignment vertical="top"/>
    </xf>
    <xf numFmtId="164" fontId="20" fillId="0" borderId="1" xfId="0" applyNumberFormat="1" applyFont="1" applyBorder="1">
      <alignment vertical="top"/>
    </xf>
    <xf numFmtId="164" fontId="22" fillId="5" borderId="0" xfId="0" applyNumberFormat="1" applyFont="1" applyFill="1">
      <alignment vertical="top"/>
    </xf>
    <xf numFmtId="165" fontId="20" fillId="0" borderId="1" xfId="0" applyNumberFormat="1" applyFont="1" applyBorder="1">
      <alignment vertical="top"/>
    </xf>
    <xf numFmtId="164" fontId="7" fillId="0" borderId="0" xfId="0" applyNumberFormat="1" applyFont="1" applyAlignment="1">
      <alignment horizontal="right" vertical="top"/>
    </xf>
    <xf numFmtId="164" fontId="2" fillId="0" borderId="0" xfId="0" applyNumberFormat="1" applyFont="1">
      <alignment vertical="top"/>
    </xf>
    <xf numFmtId="165" fontId="0" fillId="0" borderId="1" xfId="0" applyNumberFormat="1" applyBorder="1" applyAlignment="1"/>
    <xf numFmtId="164" fontId="7" fillId="0" borderId="1" xfId="0" applyNumberFormat="1" applyFont="1" applyBorder="1" applyAlignment="1">
      <alignment horizontal="right" vertical="top"/>
    </xf>
    <xf numFmtId="0" fontId="1" fillId="0" borderId="0" xfId="0" applyFont="1">
      <alignment vertical="top"/>
    </xf>
    <xf numFmtId="0" fontId="0" fillId="4" borderId="1" xfId="0" applyFill="1" applyBorder="1">
      <alignment vertical="top"/>
    </xf>
    <xf numFmtId="0" fontId="27" fillId="0" borderId="0" xfId="0" applyFont="1" applyAlignment="1">
      <alignment horizontal="center" vertical="top" wrapText="1" readingOrder="1"/>
    </xf>
    <xf numFmtId="0" fontId="27" fillId="0" borderId="0" xfId="0" applyFont="1" applyAlignment="1">
      <alignment horizontal="center" vertical="top"/>
    </xf>
    <xf numFmtId="4" fontId="25" fillId="3" borderId="8" xfId="0" applyNumberFormat="1" applyFont="1" applyFill="1" applyBorder="1" applyAlignment="1">
      <alignment horizontal="right" vertical="top"/>
    </xf>
    <xf numFmtId="166" fontId="25" fillId="3" borderId="8" xfId="0" applyNumberFormat="1" applyFont="1" applyFill="1" applyBorder="1" applyAlignment="1">
      <alignment horizontal="right" vertical="top"/>
    </xf>
    <xf numFmtId="167" fontId="25" fillId="3" borderId="8" xfId="0" applyNumberFormat="1" applyFont="1" applyFill="1" applyBorder="1" applyAlignment="1">
      <alignment horizontal="right" vertical="top"/>
    </xf>
    <xf numFmtId="0" fontId="25" fillId="0" borderId="0" xfId="0" applyFont="1" applyAlignment="1">
      <alignment horizontal="left" vertical="top" wrapText="1" readingOrder="1"/>
    </xf>
    <xf numFmtId="4" fontId="25" fillId="0" borderId="0" xfId="0" applyNumberFormat="1" applyFont="1" applyAlignment="1">
      <alignment horizontal="right" vertical="top"/>
    </xf>
    <xf numFmtId="0" fontId="27" fillId="0" borderId="0" xfId="0" applyFont="1" applyAlignment="1">
      <alignment horizontal="left" vertical="top"/>
    </xf>
    <xf numFmtId="0" fontId="26" fillId="0" borderId="0" xfId="0" applyFont="1" applyAlignment="1">
      <alignment horizontal="left" vertical="top"/>
    </xf>
    <xf numFmtId="4" fontId="26" fillId="0" borderId="0" xfId="0" applyNumberFormat="1" applyFont="1" applyAlignment="1">
      <alignment horizontal="right" vertical="top"/>
    </xf>
    <xf numFmtId="0" fontId="26" fillId="0" borderId="0" xfId="0" applyFont="1" applyAlignment="1">
      <alignment horizontal="right" vertical="top"/>
    </xf>
    <xf numFmtId="0" fontId="25" fillId="0" borderId="0" xfId="0" applyFont="1" applyAlignment="1">
      <alignment horizontal="left" vertical="top"/>
    </xf>
    <xf numFmtId="0" fontId="25" fillId="0" borderId="0" xfId="0" applyFont="1" applyAlignment="1">
      <alignment horizontal="right" vertical="top"/>
    </xf>
    <xf numFmtId="0" fontId="1" fillId="0" borderId="2" xfId="0" applyFont="1" applyBorder="1" applyAlignment="1"/>
    <xf numFmtId="0" fontId="1" fillId="11" borderId="2" xfId="0" applyFont="1" applyFill="1" applyBorder="1" applyAlignment="1"/>
    <xf numFmtId="0" fontId="8" fillId="11" borderId="1" xfId="0" applyFont="1" applyFill="1" applyBorder="1" applyAlignment="1"/>
    <xf numFmtId="0" fontId="17" fillId="4" borderId="0" xfId="0" applyFont="1" applyFill="1">
      <alignment vertical="top"/>
    </xf>
    <xf numFmtId="0" fontId="18" fillId="4" borderId="0" xfId="0" applyFont="1" applyFill="1" applyAlignment="1">
      <alignment horizontal="center" vertical="top" wrapText="1" readingOrder="1"/>
    </xf>
    <xf numFmtId="4" fontId="0" fillId="4" borderId="1" xfId="0" applyNumberFormat="1" applyFill="1" applyBorder="1">
      <alignment vertical="top"/>
    </xf>
    <xf numFmtId="0" fontId="20" fillId="0" borderId="1" xfId="0" applyFont="1" applyBorder="1" applyAlignment="1">
      <alignment horizontal="left" vertical="top" wrapText="1" readingOrder="1"/>
    </xf>
    <xf numFmtId="0" fontId="1" fillId="0" borderId="1" xfId="0" applyFont="1" applyBorder="1" applyAlignment="1">
      <alignment horizontal="left" vertical="top" wrapText="1" readingOrder="1"/>
    </xf>
    <xf numFmtId="0" fontId="11" fillId="4" borderId="0" xfId="0" applyFont="1" applyFill="1" applyAlignment="1">
      <alignment horizontal="center" wrapText="1"/>
    </xf>
    <xf numFmtId="0" fontId="5" fillId="4" borderId="0" xfId="0" applyFont="1" applyFill="1" applyAlignment="1"/>
    <xf numFmtId="0" fontId="9" fillId="4" borderId="0" xfId="0" applyFont="1" applyFill="1" applyAlignment="1"/>
    <xf numFmtId="0" fontId="2" fillId="0" borderId="2" xfId="0" applyFont="1" applyBorder="1" applyAlignment="1">
      <alignment wrapText="1"/>
    </xf>
    <xf numFmtId="0" fontId="2" fillId="0" borderId="2" xfId="0" applyFont="1" applyBorder="1" applyAlignment="1"/>
    <xf numFmtId="2" fontId="0" fillId="4" borderId="1" xfId="0" applyNumberFormat="1" applyFill="1" applyBorder="1" applyAlignment="1"/>
    <xf numFmtId="2" fontId="0" fillId="0" borderId="0" xfId="0" applyNumberFormat="1">
      <alignment vertical="top"/>
    </xf>
    <xf numFmtId="0" fontId="1" fillId="11" borderId="0" xfId="0" applyFont="1" applyFill="1" applyAlignment="1">
      <alignment horizontal="left" vertical="top"/>
    </xf>
    <xf numFmtId="4" fontId="7" fillId="11" borderId="0" xfId="0" applyNumberFormat="1" applyFont="1" applyFill="1">
      <alignment vertical="top"/>
    </xf>
    <xf numFmtId="0" fontId="1" fillId="11" borderId="1" xfId="0" applyFont="1" applyFill="1" applyBorder="1" applyAlignment="1">
      <alignment horizontal="left" vertical="top"/>
    </xf>
    <xf numFmtId="4" fontId="7" fillId="11" borderId="1" xfId="0" applyNumberFormat="1" applyFont="1" applyFill="1" applyBorder="1" applyAlignment="1">
      <alignment horizontal="right" vertical="top"/>
    </xf>
    <xf numFmtId="4" fontId="22" fillId="5" borderId="0" xfId="0" applyNumberFormat="1" applyFont="1" applyFill="1">
      <alignment vertical="top"/>
    </xf>
    <xf numFmtId="2" fontId="1" fillId="0" borderId="1" xfId="0" applyNumberFormat="1" applyFont="1" applyBorder="1" applyAlignment="1">
      <alignment horizontal="right" vertical="top"/>
    </xf>
    <xf numFmtId="2" fontId="20" fillId="0" borderId="3" xfId="0" applyNumberFormat="1" applyFont="1" applyBorder="1">
      <alignment vertical="top"/>
    </xf>
    <xf numFmtId="2" fontId="20" fillId="0" borderId="4" xfId="0" applyNumberFormat="1" applyFont="1" applyBorder="1">
      <alignment vertical="top"/>
    </xf>
    <xf numFmtId="4" fontId="18" fillId="4" borderId="0" xfId="0" applyNumberFormat="1" applyFont="1" applyFill="1" applyAlignment="1">
      <alignment horizontal="right" vertical="top"/>
    </xf>
    <xf numFmtId="0" fontId="17" fillId="4" borderId="1" xfId="0" applyFont="1" applyFill="1" applyBorder="1" applyAlignment="1">
      <alignment horizontal="left" vertical="top"/>
    </xf>
    <xf numFmtId="0" fontId="17" fillId="4" borderId="1" xfId="0" applyFont="1" applyFill="1" applyBorder="1">
      <alignment vertical="top"/>
    </xf>
    <xf numFmtId="4" fontId="17" fillId="4" borderId="1" xfId="0" applyNumberFormat="1" applyFont="1" applyFill="1" applyBorder="1" applyAlignment="1">
      <alignment horizontal="right" vertical="top"/>
    </xf>
    <xf numFmtId="0" fontId="17" fillId="4" borderId="1" xfId="0" applyFont="1" applyFill="1" applyBorder="1" applyAlignment="1">
      <alignment horizontal="right" vertical="top"/>
    </xf>
    <xf numFmtId="0" fontId="17" fillId="4" borderId="1" xfId="0" applyFont="1" applyFill="1" applyBorder="1" applyAlignment="1">
      <alignment horizontal="left" vertical="top" wrapText="1" readingOrder="1"/>
    </xf>
    <xf numFmtId="0" fontId="0" fillId="0" borderId="1" xfId="0" applyBorder="1" applyAlignment="1">
      <alignment horizontal="left" vertical="top"/>
    </xf>
    <xf numFmtId="0" fontId="29" fillId="4" borderId="1" xfId="0" applyFont="1" applyFill="1" applyBorder="1" applyAlignment="1">
      <alignment horizontal="center" vertical="top" wrapText="1" readingOrder="1"/>
    </xf>
    <xf numFmtId="0" fontId="29" fillId="4" borderId="1" xfId="0" applyFont="1" applyFill="1" applyBorder="1" applyAlignment="1">
      <alignment horizontal="left" vertical="top"/>
    </xf>
    <xf numFmtId="4" fontId="18" fillId="4" borderId="1" xfId="0" applyNumberFormat="1" applyFont="1" applyFill="1" applyBorder="1" applyAlignment="1">
      <alignment horizontal="right" vertical="top"/>
    </xf>
    <xf numFmtId="0" fontId="18" fillId="4" borderId="1" xfId="0" applyFont="1" applyFill="1" applyBorder="1" applyAlignment="1">
      <alignment horizontal="right" vertical="top"/>
    </xf>
    <xf numFmtId="0" fontId="27" fillId="0" borderId="1" xfId="0" applyFont="1" applyBorder="1" applyAlignment="1">
      <alignment horizontal="center" vertical="top" wrapText="1" readingOrder="1"/>
    </xf>
    <xf numFmtId="0" fontId="27" fillId="0" borderId="1" xfId="0" applyFont="1" applyBorder="1" applyAlignment="1">
      <alignment horizontal="center" vertical="top"/>
    </xf>
    <xf numFmtId="0" fontId="26" fillId="2" borderId="1" xfId="0" applyFont="1" applyFill="1" applyBorder="1" applyAlignment="1">
      <alignment horizontal="right" vertical="top"/>
    </xf>
    <xf numFmtId="166" fontId="26" fillId="2" borderId="1" xfId="0" applyNumberFormat="1" applyFont="1" applyFill="1" applyBorder="1" applyAlignment="1">
      <alignment horizontal="right" vertical="top"/>
    </xf>
    <xf numFmtId="0" fontId="0" fillId="2" borderId="1" xfId="0" applyFill="1" applyBorder="1">
      <alignment vertical="top"/>
    </xf>
    <xf numFmtId="4" fontId="25" fillId="0" borderId="1" xfId="0" applyNumberFormat="1" applyFont="1" applyBorder="1" applyAlignment="1">
      <alignment horizontal="right" vertical="top"/>
    </xf>
    <xf numFmtId="166" fontId="25" fillId="0" borderId="1" xfId="0" applyNumberFormat="1" applyFont="1" applyBorder="1" applyAlignment="1">
      <alignment horizontal="right" vertical="top"/>
    </xf>
    <xf numFmtId="0" fontId="26" fillId="0" borderId="1" xfId="0" applyFont="1" applyBorder="1" applyAlignment="1">
      <alignment horizontal="left" vertical="top"/>
    </xf>
    <xf numFmtId="4" fontId="26" fillId="0" borderId="1" xfId="0" applyNumberFormat="1" applyFont="1" applyBorder="1" applyAlignment="1">
      <alignment horizontal="right" vertical="top"/>
    </xf>
    <xf numFmtId="0" fontId="25" fillId="2" borderId="1" xfId="0" applyFont="1" applyFill="1" applyBorder="1" applyAlignment="1">
      <alignment horizontal="left" vertical="top"/>
    </xf>
    <xf numFmtId="0" fontId="2" fillId="14" borderId="1" xfId="0" applyFont="1" applyFill="1" applyBorder="1" applyAlignment="1">
      <alignment horizontal="left" vertical="top"/>
    </xf>
    <xf numFmtId="0" fontId="0" fillId="14" borderId="1" xfId="0" applyFill="1" applyBorder="1">
      <alignment vertical="top"/>
    </xf>
    <xf numFmtId="164" fontId="2" fillId="14" borderId="1" xfId="0" applyNumberFormat="1" applyFont="1" applyFill="1" applyBorder="1">
      <alignment vertical="top"/>
    </xf>
    <xf numFmtId="164" fontId="2" fillId="4" borderId="1" xfId="0" applyNumberFormat="1" applyFont="1" applyFill="1" applyBorder="1">
      <alignment vertical="top"/>
    </xf>
    <xf numFmtId="0" fontId="2" fillId="2" borderId="1" xfId="0" applyFont="1" applyFill="1" applyBorder="1" applyAlignment="1">
      <alignment horizontal="left" vertical="top"/>
    </xf>
    <xf numFmtId="0" fontId="25" fillId="0" borderId="1" xfId="0" applyFont="1" applyBorder="1" applyAlignment="1">
      <alignment horizontal="left" vertical="top"/>
    </xf>
    <xf numFmtId="0" fontId="0" fillId="15" borderId="1" xfId="0" applyFill="1" applyBorder="1">
      <alignment vertical="top"/>
    </xf>
    <xf numFmtId="0" fontId="25" fillId="15" borderId="1" xfId="0" applyFont="1" applyFill="1" applyBorder="1" applyAlignment="1">
      <alignment horizontal="left" vertical="top" wrapText="1" readingOrder="1"/>
    </xf>
    <xf numFmtId="4" fontId="25" fillId="15" borderId="1" xfId="0" applyNumberFormat="1" applyFont="1" applyFill="1" applyBorder="1" applyAlignment="1">
      <alignment horizontal="right" vertical="top"/>
    </xf>
    <xf numFmtId="0" fontId="27" fillId="0" borderId="1" xfId="0" applyFont="1" applyBorder="1">
      <alignment vertical="top"/>
    </xf>
    <xf numFmtId="2" fontId="20" fillId="0" borderId="3" xfId="0" applyNumberFormat="1" applyFont="1" applyBorder="1" applyAlignment="1">
      <alignment horizontal="right" vertical="top"/>
    </xf>
    <xf numFmtId="2" fontId="20" fillId="0" borderId="4" xfId="0" applyNumberFormat="1" applyFont="1" applyBorder="1" applyAlignment="1">
      <alignment horizontal="right" vertical="top"/>
    </xf>
    <xf numFmtId="2" fontId="20" fillId="0" borderId="1" xfId="0" applyNumberFormat="1" applyFont="1" applyBorder="1">
      <alignment vertical="top"/>
    </xf>
    <xf numFmtId="4" fontId="20" fillId="0" borderId="3" xfId="0" applyNumberFormat="1" applyFont="1" applyBorder="1" applyAlignment="1">
      <alignment horizontal="right" vertical="top"/>
    </xf>
    <xf numFmtId="4" fontId="20" fillId="0" borderId="4" xfId="0" applyNumberFormat="1" applyFont="1" applyBorder="1" applyAlignment="1">
      <alignment horizontal="right" vertical="top"/>
    </xf>
    <xf numFmtId="0" fontId="20" fillId="0" borderId="4" xfId="0" applyFont="1" applyBorder="1" applyAlignment="1">
      <alignment horizontal="left" vertical="top"/>
    </xf>
    <xf numFmtId="4" fontId="22" fillId="16" borderId="1" xfId="0" applyNumberFormat="1" applyFont="1" applyFill="1" applyBorder="1" applyAlignment="1">
      <alignment horizontal="right" vertical="top"/>
    </xf>
    <xf numFmtId="4" fontId="22" fillId="16" borderId="1" xfId="0" applyNumberFormat="1" applyFont="1" applyFill="1" applyBorder="1">
      <alignment vertical="top"/>
    </xf>
    <xf numFmtId="164" fontId="20" fillId="16" borderId="1" xfId="0" applyNumberFormat="1" applyFont="1" applyFill="1" applyBorder="1">
      <alignment vertical="top"/>
    </xf>
    <xf numFmtId="165" fontId="20" fillId="16" borderId="1" xfId="0" applyNumberFormat="1" applyFont="1" applyFill="1" applyBorder="1">
      <alignment vertical="top"/>
    </xf>
    <xf numFmtId="164" fontId="20" fillId="8" borderId="1" xfId="0" applyNumberFormat="1" applyFont="1" applyFill="1" applyBorder="1">
      <alignment vertical="top"/>
    </xf>
    <xf numFmtId="165" fontId="20" fillId="8" borderId="1" xfId="0" applyNumberFormat="1" applyFont="1" applyFill="1" applyBorder="1">
      <alignment vertical="top"/>
    </xf>
    <xf numFmtId="4" fontId="22" fillId="12" borderId="1" xfId="0" applyNumberFormat="1" applyFont="1" applyFill="1" applyBorder="1">
      <alignment vertical="top"/>
    </xf>
    <xf numFmtId="164" fontId="20" fillId="12" borderId="1" xfId="0" applyNumberFormat="1" applyFont="1" applyFill="1" applyBorder="1">
      <alignment vertical="top"/>
    </xf>
    <xf numFmtId="165" fontId="20" fillId="12" borderId="1" xfId="0" applyNumberFormat="1" applyFont="1" applyFill="1" applyBorder="1">
      <alignment vertical="top"/>
    </xf>
    <xf numFmtId="164" fontId="20" fillId="7" borderId="1" xfId="0" applyNumberFormat="1" applyFont="1" applyFill="1" applyBorder="1">
      <alignment vertical="top"/>
    </xf>
    <xf numFmtId="165" fontId="20" fillId="7" borderId="1" xfId="0" applyNumberFormat="1" applyFont="1" applyFill="1" applyBorder="1">
      <alignment vertical="top"/>
    </xf>
    <xf numFmtId="164" fontId="20" fillId="6" borderId="1" xfId="0" applyNumberFormat="1" applyFont="1" applyFill="1" applyBorder="1">
      <alignment vertical="top"/>
    </xf>
    <xf numFmtId="4" fontId="1" fillId="0" borderId="1" xfId="0" applyNumberFormat="1" applyFont="1" applyBorder="1">
      <alignment vertical="top"/>
    </xf>
    <xf numFmtId="4" fontId="0" fillId="0" borderId="1" xfId="0" applyNumberFormat="1" applyBorder="1">
      <alignment vertical="top"/>
    </xf>
    <xf numFmtId="4" fontId="2" fillId="11" borderId="1" xfId="0" applyNumberFormat="1" applyFont="1" applyFill="1" applyBorder="1">
      <alignment vertical="top"/>
    </xf>
    <xf numFmtId="165" fontId="7" fillId="11" borderId="1" xfId="0" applyNumberFormat="1" applyFont="1" applyFill="1" applyBorder="1" applyAlignment="1">
      <alignment horizontal="right" vertical="top"/>
    </xf>
    <xf numFmtId="164" fontId="7" fillId="11" borderId="1" xfId="0" applyNumberFormat="1" applyFont="1" applyFill="1" applyBorder="1" applyAlignment="1">
      <alignment horizontal="right" vertical="top"/>
    </xf>
    <xf numFmtId="164" fontId="7" fillId="11" borderId="0" xfId="0" applyNumberFormat="1" applyFont="1" applyFill="1">
      <alignment vertical="top"/>
    </xf>
    <xf numFmtId="4" fontId="7" fillId="4" borderId="1" xfId="0" applyNumberFormat="1" applyFont="1" applyFill="1" applyBorder="1">
      <alignment vertical="top"/>
    </xf>
    <xf numFmtId="2" fontId="18" fillId="4" borderId="1" xfId="0" applyNumberFormat="1" applyFont="1" applyFill="1" applyBorder="1" applyAlignment="1">
      <alignment horizontal="right" vertical="top"/>
    </xf>
    <xf numFmtId="0" fontId="1" fillId="0" borderId="3" xfId="0" applyFont="1" applyBorder="1" applyAlignment="1">
      <alignment horizontal="left" vertical="top"/>
    </xf>
    <xf numFmtId="0" fontId="31" fillId="4" borderId="0" xfId="0" applyFont="1" applyFill="1" applyAlignment="1"/>
    <xf numFmtId="0" fontId="32" fillId="4" borderId="0" xfId="0" applyFont="1" applyFill="1" applyAlignment="1"/>
    <xf numFmtId="0" fontId="6" fillId="4" borderId="0" xfId="0" applyFont="1" applyFill="1" applyAlignment="1"/>
    <xf numFmtId="0" fontId="33" fillId="4" borderId="0" xfId="0" applyFont="1" applyFill="1" applyAlignment="1"/>
    <xf numFmtId="0" fontId="34" fillId="4" borderId="0" xfId="0" applyFont="1" applyFill="1" applyAlignment="1"/>
    <xf numFmtId="0" fontId="0" fillId="0" borderId="0" xfId="0" applyAlignment="1">
      <alignment horizontal="right" vertical="top"/>
    </xf>
    <xf numFmtId="0" fontId="26" fillId="0" borderId="0" xfId="0" applyFont="1">
      <alignment vertical="top"/>
    </xf>
    <xf numFmtId="0" fontId="5" fillId="4" borderId="0" xfId="0" applyFont="1" applyFill="1" applyAlignment="1">
      <alignment horizontal="center"/>
    </xf>
    <xf numFmtId="0" fontId="15" fillId="4" borderId="0" xfId="0" applyFont="1" applyFill="1" applyAlignment="1">
      <alignment horizontal="left"/>
    </xf>
    <xf numFmtId="0" fontId="14" fillId="5" borderId="0" xfId="0" applyFont="1" applyFill="1" applyAlignment="1">
      <alignment horizontal="center"/>
    </xf>
    <xf numFmtId="0" fontId="25" fillId="0" borderId="0" xfId="0" applyFont="1" applyAlignment="1">
      <alignment horizontal="center" vertical="center" wrapText="1" readingOrder="1"/>
    </xf>
    <xf numFmtId="0" fontId="6" fillId="4" borderId="0" xfId="0" applyFont="1" applyFill="1" applyAlignment="1">
      <alignment horizontal="left" vertical="center" wrapText="1"/>
    </xf>
    <xf numFmtId="0" fontId="11" fillId="4" borderId="0" xfId="0" applyFont="1" applyFill="1" applyAlignment="1">
      <alignment horizontal="center" wrapText="1"/>
    </xf>
    <xf numFmtId="0" fontId="9" fillId="4" borderId="0" xfId="0" applyFont="1" applyFill="1" applyAlignment="1">
      <alignment horizontal="left" wrapText="1"/>
    </xf>
    <xf numFmtId="0" fontId="11" fillId="6" borderId="0" xfId="0" applyFont="1" applyFill="1" applyAlignment="1">
      <alignment horizontal="center"/>
    </xf>
    <xf numFmtId="0" fontId="25" fillId="0" borderId="0" xfId="0" applyFont="1" applyAlignment="1">
      <alignment horizontal="right" vertical="top" wrapText="1" readingOrder="1"/>
    </xf>
    <xf numFmtId="0" fontId="9" fillId="0" borderId="0" xfId="0" applyFont="1" applyAlignment="1">
      <alignment horizontal="center"/>
    </xf>
    <xf numFmtId="0" fontId="26" fillId="0" borderId="0" xfId="0" applyFont="1" applyAlignment="1">
      <alignment horizontal="center" vertical="top"/>
    </xf>
    <xf numFmtId="0" fontId="25" fillId="3" borderId="7" xfId="0" applyFont="1" applyFill="1" applyBorder="1" applyAlignment="1">
      <alignment horizontal="left" vertical="top" wrapText="1" readingOrder="1"/>
    </xf>
    <xf numFmtId="4" fontId="25" fillId="3" borderId="8" xfId="0" applyNumberFormat="1" applyFont="1" applyFill="1" applyBorder="1" applyAlignment="1">
      <alignment horizontal="right" vertical="top"/>
    </xf>
    <xf numFmtId="0" fontId="25" fillId="0" borderId="0" xfId="0" applyFont="1" applyAlignment="1">
      <alignment horizontal="center" vertical="top"/>
    </xf>
    <xf numFmtId="4" fontId="0" fillId="4" borderId="9" xfId="0" applyNumberFormat="1" applyFill="1" applyBorder="1" applyAlignment="1">
      <alignment horizontal="center" vertical="top"/>
    </xf>
    <xf numFmtId="0" fontId="0" fillId="4" borderId="10" xfId="0" applyFill="1" applyBorder="1" applyAlignment="1">
      <alignment horizontal="center" vertical="top"/>
    </xf>
    <xf numFmtId="0" fontId="0" fillId="4" borderId="11" xfId="0" applyFill="1" applyBorder="1" applyAlignment="1">
      <alignment horizontal="center" vertical="top"/>
    </xf>
    <xf numFmtId="4" fontId="0" fillId="4" borderId="1" xfId="0" applyNumberFormat="1" applyFill="1" applyBorder="1" applyAlignment="1">
      <alignment horizontal="center" vertical="top"/>
    </xf>
    <xf numFmtId="0" fontId="0" fillId="4" borderId="1" xfId="0" applyFill="1" applyBorder="1" applyAlignment="1">
      <alignment horizontal="center" vertical="top"/>
    </xf>
    <xf numFmtId="0" fontId="27" fillId="0" borderId="0" xfId="0" applyFont="1" applyAlignment="1">
      <alignment horizontal="center" vertical="top" wrapText="1" readingOrder="1"/>
    </xf>
    <xf numFmtId="2" fontId="2" fillId="14" borderId="1" xfId="0" applyNumberFormat="1" applyFont="1" applyFill="1" applyBorder="1" applyAlignment="1">
      <alignment horizontal="right" vertical="top"/>
    </xf>
    <xf numFmtId="4" fontId="2" fillId="14" borderId="1" xfId="0" applyNumberFormat="1" applyFont="1" applyFill="1" applyBorder="1" applyAlignment="1">
      <alignment horizontal="right" vertical="top"/>
    </xf>
    <xf numFmtId="164" fontId="2" fillId="14" borderId="1" xfId="0" applyNumberFormat="1" applyFont="1" applyFill="1" applyBorder="1" applyAlignment="1">
      <alignment horizontal="right" vertical="top"/>
    </xf>
    <xf numFmtId="4" fontId="0" fillId="0" borderId="0" xfId="0" applyNumberFormat="1" applyAlignment="1">
      <alignment horizontal="center" vertical="top"/>
    </xf>
    <xf numFmtId="0" fontId="0" fillId="0" borderId="0" xfId="0" applyAlignment="1">
      <alignment horizontal="center" vertical="top"/>
    </xf>
    <xf numFmtId="0" fontId="6" fillId="0" borderId="0" xfId="0" applyFont="1" applyAlignment="1">
      <alignment horizontal="left" wrapText="1"/>
    </xf>
    <xf numFmtId="0" fontId="6" fillId="0" borderId="0" xfId="0" applyFont="1" applyAlignment="1">
      <alignment horizontal="left"/>
    </xf>
    <xf numFmtId="4" fontId="25" fillId="4" borderId="1" xfId="0" applyNumberFormat="1" applyFont="1" applyFill="1" applyBorder="1" applyAlignment="1">
      <alignment horizontal="right" vertical="top"/>
    </xf>
    <xf numFmtId="0" fontId="26" fillId="0" borderId="1" xfId="0" applyFont="1" applyBorder="1" applyAlignment="1">
      <alignment horizontal="left" vertical="top"/>
    </xf>
    <xf numFmtId="4" fontId="26" fillId="0" borderId="1" xfId="0" applyNumberFormat="1" applyFont="1" applyBorder="1" applyAlignment="1">
      <alignment horizontal="right" vertical="top"/>
    </xf>
    <xf numFmtId="0" fontId="26" fillId="0" borderId="1" xfId="0" applyFont="1" applyBorder="1" applyAlignment="1">
      <alignment horizontal="right" vertical="top"/>
    </xf>
    <xf numFmtId="2" fontId="5" fillId="0" borderId="0" xfId="0" applyNumberFormat="1" applyFont="1" applyAlignment="1">
      <alignment horizontal="center"/>
    </xf>
    <xf numFmtId="4" fontId="25" fillId="2" borderId="0" xfId="0" applyNumberFormat="1" applyFont="1" applyFill="1" applyAlignment="1">
      <alignment horizontal="right" vertical="top"/>
    </xf>
    <xf numFmtId="0" fontId="25" fillId="2" borderId="0" xfId="0" applyFont="1" applyFill="1" applyAlignment="1">
      <alignment horizontal="left" vertical="top"/>
    </xf>
    <xf numFmtId="0" fontId="25" fillId="2" borderId="0" xfId="0" applyFont="1" applyFill="1" applyAlignment="1">
      <alignment horizontal="right" vertical="top"/>
    </xf>
    <xf numFmtId="0" fontId="27" fillId="0" borderId="0" xfId="0" applyFont="1" applyAlignment="1">
      <alignment horizontal="left" vertical="top"/>
    </xf>
    <xf numFmtId="0" fontId="25" fillId="0" borderId="0" xfId="0" applyFont="1" applyAlignment="1">
      <alignment horizontal="left" vertical="top" wrapText="1" readingOrder="1"/>
    </xf>
    <xf numFmtId="0" fontId="25" fillId="0" borderId="0" xfId="0" applyFont="1" applyAlignment="1">
      <alignment horizontal="center" vertical="top" wrapText="1" readingOrder="1"/>
    </xf>
    <xf numFmtId="4" fontId="25" fillId="2" borderId="1" xfId="0" applyNumberFormat="1" applyFont="1" applyFill="1" applyBorder="1" applyAlignment="1">
      <alignment horizontal="right" vertical="top"/>
    </xf>
    <xf numFmtId="0" fontId="25" fillId="2" borderId="1" xfId="0" applyFont="1" applyFill="1" applyBorder="1" applyAlignment="1">
      <alignment horizontal="left" vertical="top"/>
    </xf>
    <xf numFmtId="0" fontId="25" fillId="2" borderId="1" xfId="0" applyFont="1" applyFill="1" applyBorder="1" applyAlignment="1">
      <alignment horizontal="right" vertical="top"/>
    </xf>
    <xf numFmtId="0" fontId="26" fillId="0" borderId="1" xfId="0" applyFont="1" applyBorder="1" applyAlignment="1">
      <alignment horizontal="left" vertical="top" wrapText="1" readingOrder="1"/>
    </xf>
    <xf numFmtId="4" fontId="26" fillId="4" borderId="1" xfId="0" applyNumberFormat="1" applyFont="1" applyFill="1" applyBorder="1" applyAlignment="1">
      <alignment horizontal="right" vertical="top"/>
    </xf>
    <xf numFmtId="0" fontId="25" fillId="2" borderId="1" xfId="0" applyFont="1" applyFill="1" applyBorder="1" applyAlignment="1">
      <alignment horizontal="left" vertical="top" wrapText="1" readingOrder="1"/>
    </xf>
    <xf numFmtId="4" fontId="25" fillId="13" borderId="1" xfId="0" applyNumberFormat="1" applyFont="1" applyFill="1" applyBorder="1" applyAlignment="1">
      <alignment horizontal="right" vertical="top"/>
    </xf>
    <xf numFmtId="0" fontId="1" fillId="0" borderId="1" xfId="0" applyFont="1" applyBorder="1" applyAlignment="1">
      <alignment horizontal="left" vertical="top"/>
    </xf>
    <xf numFmtId="4" fontId="1" fillId="0" borderId="1" xfId="0" applyNumberFormat="1" applyFont="1" applyBorder="1" applyAlignment="1">
      <alignment horizontal="right" vertical="top"/>
    </xf>
    <xf numFmtId="0" fontId="1" fillId="0" borderId="1" xfId="0" applyFont="1" applyBorder="1" applyAlignment="1">
      <alignment horizontal="right" vertical="top"/>
    </xf>
    <xf numFmtId="4" fontId="1" fillId="4" borderId="1" xfId="0" applyNumberFormat="1" applyFont="1" applyFill="1" applyBorder="1" applyAlignment="1">
      <alignment horizontal="right" vertical="top"/>
    </xf>
    <xf numFmtId="164" fontId="1" fillId="4" borderId="1" xfId="0" applyNumberFormat="1" applyFont="1" applyFill="1" applyBorder="1" applyAlignment="1">
      <alignment horizontal="right" vertical="top"/>
    </xf>
    <xf numFmtId="0" fontId="3" fillId="14" borderId="1" xfId="0" applyFont="1" applyFill="1" applyBorder="1" applyAlignment="1">
      <alignment horizontal="left" vertical="top"/>
    </xf>
    <xf numFmtId="0" fontId="2" fillId="14" borderId="1" xfId="0" applyFont="1" applyFill="1" applyBorder="1" applyAlignment="1">
      <alignment horizontal="left" vertical="top"/>
    </xf>
    <xf numFmtId="4" fontId="2" fillId="12" borderId="1" xfId="0" applyNumberFormat="1" applyFont="1" applyFill="1" applyBorder="1" applyAlignment="1">
      <alignment horizontal="right" vertical="top"/>
    </xf>
    <xf numFmtId="0" fontId="2" fillId="14" borderId="1" xfId="0" applyFont="1" applyFill="1" applyBorder="1" applyAlignment="1">
      <alignment horizontal="left" vertical="top" wrapText="1" readingOrder="1"/>
    </xf>
    <xf numFmtId="0" fontId="1" fillId="0" borderId="1" xfId="0" applyFont="1" applyBorder="1" applyAlignment="1">
      <alignment horizontal="left" vertical="top" wrapText="1" readingOrder="1"/>
    </xf>
    <xf numFmtId="164" fontId="2" fillId="4" borderId="1" xfId="0" applyNumberFormat="1" applyFont="1" applyFill="1" applyBorder="1" applyAlignment="1">
      <alignment horizontal="right" vertical="top"/>
    </xf>
    <xf numFmtId="0" fontId="2" fillId="2" borderId="1" xfId="0" applyFont="1" applyFill="1" applyBorder="1" applyAlignment="1">
      <alignment horizontal="left" vertical="top"/>
    </xf>
    <xf numFmtId="4" fontId="2" fillId="2" borderId="1" xfId="0" applyNumberFormat="1" applyFont="1" applyFill="1" applyBorder="1" applyAlignment="1">
      <alignment horizontal="right" vertical="top"/>
    </xf>
    <xf numFmtId="2" fontId="2" fillId="2" borderId="1" xfId="0" applyNumberFormat="1" applyFont="1" applyFill="1" applyBorder="1" applyAlignment="1">
      <alignment horizontal="right" vertical="top"/>
    </xf>
    <xf numFmtId="0" fontId="2" fillId="2" borderId="1" xfId="0" applyFont="1" applyFill="1" applyBorder="1" applyAlignment="1">
      <alignment horizontal="left" vertical="top" wrapText="1" readingOrder="1"/>
    </xf>
    <xf numFmtId="0" fontId="2" fillId="2" borderId="1" xfId="0" applyFont="1" applyFill="1" applyBorder="1" applyAlignment="1">
      <alignment horizontal="right" vertical="top"/>
    </xf>
    <xf numFmtId="0" fontId="0" fillId="2" borderId="3" xfId="0" applyFill="1" applyBorder="1" applyAlignment="1">
      <alignment horizontal="center" vertical="top"/>
    </xf>
    <xf numFmtId="0" fontId="0" fillId="2" borderId="5" xfId="0" applyFill="1" applyBorder="1" applyAlignment="1">
      <alignment horizontal="center" vertical="top"/>
    </xf>
    <xf numFmtId="0" fontId="0" fillId="2" borderId="4" xfId="0" applyFill="1" applyBorder="1" applyAlignment="1">
      <alignment horizontal="center" vertical="top"/>
    </xf>
    <xf numFmtId="0" fontId="13" fillId="5" borderId="0" xfId="0" applyFont="1" applyFill="1" applyAlignment="1">
      <alignment horizontal="center"/>
    </xf>
    <xf numFmtId="0" fontId="20" fillId="0" borderId="1" xfId="0" applyFont="1" applyBorder="1" applyAlignment="1">
      <alignment horizontal="left" vertical="top"/>
    </xf>
    <xf numFmtId="4" fontId="20" fillId="0" borderId="1" xfId="0" applyNumberFormat="1" applyFont="1" applyBorder="1" applyAlignment="1">
      <alignment horizontal="right" vertical="top"/>
    </xf>
    <xf numFmtId="2" fontId="20" fillId="0" borderId="1" xfId="0" applyNumberFormat="1" applyFont="1" applyBorder="1">
      <alignment vertical="top"/>
    </xf>
    <xf numFmtId="2" fontId="20" fillId="0" borderId="3" xfId="0" applyNumberFormat="1" applyFont="1" applyBorder="1" applyAlignment="1">
      <alignment horizontal="right" vertical="top"/>
    </xf>
    <xf numFmtId="2" fontId="20" fillId="0" borderId="4" xfId="0" applyNumberFormat="1" applyFont="1" applyBorder="1" applyAlignment="1">
      <alignment horizontal="right" vertical="top"/>
    </xf>
    <xf numFmtId="0" fontId="2" fillId="16" borderId="1" xfId="0" applyFont="1" applyFill="1" applyBorder="1" applyAlignment="1">
      <alignment horizontal="center" vertical="top" wrapText="1" readingOrder="1"/>
    </xf>
    <xf numFmtId="0" fontId="22" fillId="16" borderId="1" xfId="0" applyFont="1" applyFill="1" applyBorder="1" applyAlignment="1">
      <alignment horizontal="center" vertical="top" wrapText="1" readingOrder="1"/>
    </xf>
    <xf numFmtId="0" fontId="2" fillId="10" borderId="1" xfId="0" applyFont="1" applyFill="1" applyBorder="1" applyAlignment="1">
      <alignment horizontal="center" vertical="top" wrapText="1" readingOrder="1"/>
    </xf>
    <xf numFmtId="0" fontId="22" fillId="10" borderId="1" xfId="0" applyFont="1" applyFill="1" applyBorder="1" applyAlignment="1">
      <alignment horizontal="center" vertical="top" wrapText="1" readingOrder="1"/>
    </xf>
    <xf numFmtId="4" fontId="22" fillId="16" borderId="1" xfId="0" applyNumberFormat="1" applyFont="1" applyFill="1" applyBorder="1" applyAlignment="1">
      <alignment horizontal="right" vertical="top"/>
    </xf>
    <xf numFmtId="0" fontId="20" fillId="0" borderId="1" xfId="0" applyFont="1" applyBorder="1">
      <alignment vertical="top"/>
    </xf>
    <xf numFmtId="0" fontId="20" fillId="0" borderId="1" xfId="0" applyFont="1" applyBorder="1" applyAlignment="1">
      <alignment horizontal="left" vertical="top" wrapText="1" readingOrder="1"/>
    </xf>
    <xf numFmtId="4" fontId="22" fillId="10" borderId="1" xfId="0" applyNumberFormat="1" applyFont="1" applyFill="1" applyBorder="1" applyAlignment="1">
      <alignment horizontal="right" vertical="top"/>
    </xf>
    <xf numFmtId="0" fontId="20" fillId="0" borderId="3" xfId="0" applyFont="1" applyBorder="1">
      <alignment vertical="top"/>
    </xf>
    <xf numFmtId="0" fontId="20" fillId="0" borderId="4" xfId="0" applyFont="1" applyBorder="1">
      <alignment vertical="top"/>
    </xf>
    <xf numFmtId="0" fontId="20" fillId="0" borderId="1" xfId="0" applyFont="1" applyBorder="1" applyAlignment="1">
      <alignment horizontal="right" vertical="top"/>
    </xf>
    <xf numFmtId="0" fontId="22" fillId="9" borderId="1" xfId="0" applyFont="1" applyFill="1" applyBorder="1" applyAlignment="1">
      <alignment horizontal="center" vertical="top" wrapText="1" readingOrder="1"/>
    </xf>
    <xf numFmtId="0" fontId="2" fillId="8" borderId="1" xfId="0" applyFont="1" applyFill="1" applyBorder="1" applyAlignment="1">
      <alignment horizontal="center" vertical="top" wrapText="1" readingOrder="1"/>
    </xf>
    <xf numFmtId="0" fontId="22" fillId="8" borderId="1" xfId="0" applyFont="1" applyFill="1" applyBorder="1" applyAlignment="1">
      <alignment horizontal="center" vertical="top" wrapText="1" readingOrder="1"/>
    </xf>
    <xf numFmtId="2" fontId="20" fillId="0" borderId="3" xfId="0" applyNumberFormat="1" applyFont="1" applyBorder="1">
      <alignment vertical="top"/>
    </xf>
    <xf numFmtId="2" fontId="20" fillId="0" borderId="4" xfId="0" applyNumberFormat="1" applyFont="1" applyBorder="1">
      <alignment vertical="top"/>
    </xf>
    <xf numFmtId="2" fontId="20" fillId="0" borderId="1" xfId="0" applyNumberFormat="1" applyFont="1" applyBorder="1" applyAlignment="1">
      <alignment horizontal="right" vertical="top"/>
    </xf>
    <xf numFmtId="0" fontId="20" fillId="0" borderId="3" xfId="0" applyFont="1" applyBorder="1" applyAlignment="1">
      <alignment horizontal="left" vertical="top"/>
    </xf>
    <xf numFmtId="0" fontId="20" fillId="0" borderId="4" xfId="0" applyFont="1" applyBorder="1" applyAlignment="1">
      <alignment horizontal="left" vertical="top"/>
    </xf>
    <xf numFmtId="4" fontId="20" fillId="0" borderId="3" xfId="0" applyNumberFormat="1" applyFont="1" applyBorder="1" applyAlignment="1">
      <alignment horizontal="right" vertical="top"/>
    </xf>
    <xf numFmtId="4" fontId="20" fillId="0" borderId="4" xfId="0" applyNumberFormat="1" applyFont="1" applyBorder="1" applyAlignment="1">
      <alignment horizontal="right" vertical="top"/>
    </xf>
    <xf numFmtId="2" fontId="22" fillId="6" borderId="1" xfId="0" applyNumberFormat="1" applyFont="1" applyFill="1" applyBorder="1" applyAlignment="1">
      <alignment horizontal="right" vertical="top"/>
    </xf>
    <xf numFmtId="0" fontId="2" fillId="6" borderId="1" xfId="0" applyFont="1" applyFill="1" applyBorder="1" applyAlignment="1">
      <alignment horizontal="center" vertical="top" wrapText="1" readingOrder="1"/>
    </xf>
    <xf numFmtId="0" fontId="22" fillId="6" borderId="1" xfId="0" applyFont="1" applyFill="1" applyBorder="1" applyAlignment="1">
      <alignment horizontal="center" vertical="top" wrapText="1" readingOrder="1"/>
    </xf>
    <xf numFmtId="4" fontId="22" fillId="7" borderId="1" xfId="0" applyNumberFormat="1" applyFont="1" applyFill="1" applyBorder="1" applyAlignment="1">
      <alignment horizontal="right" vertical="top"/>
    </xf>
    <xf numFmtId="0" fontId="2" fillId="7" borderId="1" xfId="0" applyFont="1" applyFill="1" applyBorder="1" applyAlignment="1">
      <alignment horizontal="center" vertical="top" wrapText="1" readingOrder="1"/>
    </xf>
    <xf numFmtId="0" fontId="22" fillId="7" borderId="1" xfId="0" applyFont="1" applyFill="1" applyBorder="1" applyAlignment="1">
      <alignment horizontal="center" vertical="top" wrapText="1" readingOrder="1"/>
    </xf>
    <xf numFmtId="0" fontId="1" fillId="0" borderId="0" xfId="0" applyFont="1" applyAlignment="1">
      <alignment horizontal="center" vertical="top"/>
    </xf>
    <xf numFmtId="4" fontId="22" fillId="8" borderId="3" xfId="0" applyNumberFormat="1" applyFont="1" applyFill="1" applyBorder="1" applyAlignment="1">
      <alignment horizontal="right" vertical="top"/>
    </xf>
    <xf numFmtId="4" fontId="22" fillId="8" borderId="4" xfId="0" applyNumberFormat="1" applyFont="1" applyFill="1" applyBorder="1" applyAlignment="1">
      <alignment horizontal="right" vertical="top"/>
    </xf>
    <xf numFmtId="0" fontId="21" fillId="0" borderId="0" xfId="0" applyFont="1" applyAlignment="1">
      <alignment horizontal="center" vertical="top"/>
    </xf>
    <xf numFmtId="0" fontId="22" fillId="5" borderId="0" xfId="0" applyFont="1" applyFill="1" applyAlignment="1">
      <alignment horizontal="center" vertical="top" wrapText="1" readingOrder="1"/>
    </xf>
    <xf numFmtId="0" fontId="22" fillId="5" borderId="1" xfId="0" applyFont="1" applyFill="1" applyBorder="1" applyAlignment="1">
      <alignment horizontal="left" vertical="top" wrapText="1" readingOrder="1"/>
    </xf>
    <xf numFmtId="0" fontId="22" fillId="5" borderId="2" xfId="0" applyFont="1" applyFill="1" applyBorder="1" applyAlignment="1">
      <alignment horizontal="left" vertical="top" wrapText="1" readingOrder="1"/>
    </xf>
    <xf numFmtId="0" fontId="2" fillId="5" borderId="1" xfId="0" applyFont="1" applyFill="1" applyBorder="1" applyAlignment="1">
      <alignment horizontal="right" vertical="top" wrapText="1" readingOrder="1"/>
    </xf>
    <xf numFmtId="0" fontId="22" fillId="5" borderId="1" xfId="0" applyFont="1" applyFill="1" applyBorder="1" applyAlignment="1">
      <alignment horizontal="right" vertical="top" wrapText="1" readingOrder="1"/>
    </xf>
    <xf numFmtId="0" fontId="22" fillId="5" borderId="2" xfId="0" applyFont="1" applyFill="1" applyBorder="1" applyAlignment="1">
      <alignment horizontal="right" vertical="top" wrapText="1" readingOrder="1"/>
    </xf>
    <xf numFmtId="4" fontId="22" fillId="5" borderId="0" xfId="0" applyNumberFormat="1" applyFont="1" applyFill="1" applyAlignment="1">
      <alignment horizontal="right" vertical="top"/>
    </xf>
    <xf numFmtId="0" fontId="22" fillId="5" borderId="1" xfId="0" applyFont="1" applyFill="1" applyBorder="1" applyAlignment="1">
      <alignment horizontal="center" vertical="top" wrapText="1" readingOrder="1"/>
    </xf>
    <xf numFmtId="0" fontId="22" fillId="5" borderId="2" xfId="0" applyFont="1" applyFill="1" applyBorder="1" applyAlignment="1">
      <alignment horizontal="center" vertical="top" wrapText="1" readingOrder="1"/>
    </xf>
    <xf numFmtId="0" fontId="0" fillId="5" borderId="1" xfId="0" applyFill="1" applyBorder="1" applyAlignment="1">
      <alignment horizontal="center" vertical="top"/>
    </xf>
    <xf numFmtId="0" fontId="3" fillId="5" borderId="0" xfId="0" applyFont="1" applyFill="1" applyAlignment="1">
      <alignment horizontal="center" vertical="top"/>
    </xf>
    <xf numFmtId="4" fontId="25" fillId="15" borderId="1" xfId="0" applyNumberFormat="1" applyFont="1" applyFill="1" applyBorder="1" applyAlignment="1">
      <alignment horizontal="right" vertical="top"/>
    </xf>
    <xf numFmtId="0" fontId="25" fillId="0" borderId="1" xfId="0" applyFont="1" applyBorder="1" applyAlignment="1">
      <alignment horizontal="left" vertical="top" wrapText="1" readingOrder="1"/>
    </xf>
    <xf numFmtId="0" fontId="25" fillId="0" borderId="1" xfId="0" applyFont="1" applyBorder="1" applyAlignment="1">
      <alignment horizontal="left" vertical="center" wrapText="1" readingOrder="1"/>
    </xf>
    <xf numFmtId="0" fontId="25" fillId="0" borderId="1" xfId="0" applyFont="1" applyBorder="1" applyAlignment="1">
      <alignment horizontal="right" vertical="top" wrapText="1" readingOrder="1"/>
    </xf>
    <xf numFmtId="0" fontId="25" fillId="0" borderId="1" xfId="0" applyFont="1" applyBorder="1" applyAlignment="1">
      <alignment horizontal="center" vertical="center" wrapText="1" readingOrder="1"/>
    </xf>
    <xf numFmtId="0" fontId="25" fillId="0" borderId="1" xfId="0" applyFont="1" applyBorder="1" applyAlignment="1">
      <alignment horizontal="right" vertical="center" wrapText="1" readingOrder="1"/>
    </xf>
    <xf numFmtId="0" fontId="27" fillId="0" borderId="3" xfId="0" applyFont="1" applyBorder="1" applyAlignment="1">
      <alignment horizontal="right" vertical="top" wrapText="1" readingOrder="1"/>
    </xf>
    <xf numFmtId="0" fontId="27" fillId="0" borderId="5" xfId="0" applyFont="1" applyBorder="1" applyAlignment="1">
      <alignment horizontal="right" vertical="top" wrapText="1" readingOrder="1"/>
    </xf>
    <xf numFmtId="0" fontId="27" fillId="0" borderId="4" xfId="0" applyFont="1" applyBorder="1" applyAlignment="1">
      <alignment horizontal="right" vertical="top" wrapText="1" readingOrder="1"/>
    </xf>
    <xf numFmtId="4" fontId="25" fillId="0" borderId="1" xfId="0" applyNumberFormat="1" applyFont="1" applyBorder="1" applyAlignment="1">
      <alignment horizontal="right" vertical="top"/>
    </xf>
    <xf numFmtId="0" fontId="26" fillId="0" borderId="3" xfId="0" applyFont="1" applyBorder="1" applyAlignment="1">
      <alignment horizontal="center" vertical="top"/>
    </xf>
    <xf numFmtId="0" fontId="26" fillId="0" borderId="5" xfId="0" applyFont="1" applyBorder="1" applyAlignment="1">
      <alignment horizontal="center" vertical="top"/>
    </xf>
    <xf numFmtId="0" fontId="26" fillId="0" borderId="4" xfId="0" applyFont="1" applyBorder="1" applyAlignment="1">
      <alignment horizontal="center" vertical="top"/>
    </xf>
    <xf numFmtId="0" fontId="0" fillId="0" borderId="3" xfId="0" applyBorder="1" applyAlignment="1">
      <alignment horizontal="center" vertical="top"/>
    </xf>
    <xf numFmtId="0" fontId="0" fillId="0" borderId="5" xfId="0" applyBorder="1" applyAlignment="1">
      <alignment horizontal="center" vertical="top"/>
    </xf>
    <xf numFmtId="0" fontId="0" fillId="0" borderId="4" xfId="0" applyBorder="1" applyAlignment="1">
      <alignment horizontal="center" vertical="top"/>
    </xf>
    <xf numFmtId="0" fontId="2" fillId="6" borderId="1" xfId="0" applyFont="1" applyFill="1" applyBorder="1" applyAlignment="1">
      <alignment horizontal="left" vertical="top" wrapText="1" readingOrder="1"/>
    </xf>
    <xf numFmtId="4" fontId="1" fillId="5" borderId="1" xfId="0" applyNumberFormat="1" applyFont="1" applyFill="1" applyBorder="1" applyAlignment="1">
      <alignment horizontal="right" vertical="top"/>
    </xf>
    <xf numFmtId="0" fontId="2" fillId="5" borderId="1" xfId="0" applyFont="1" applyFill="1" applyBorder="1" applyAlignment="1">
      <alignment horizontal="center" vertical="top" wrapText="1" readingOrder="1"/>
    </xf>
    <xf numFmtId="4" fontId="2" fillId="11" borderId="1" xfId="0" applyNumberFormat="1" applyFont="1" applyFill="1" applyBorder="1" applyAlignment="1">
      <alignment horizontal="right" vertical="top"/>
    </xf>
    <xf numFmtId="0" fontId="2" fillId="11" borderId="1" xfId="0" applyFont="1" applyFill="1" applyBorder="1" applyAlignment="1">
      <alignment horizontal="center" vertical="top" wrapText="1" readingOrder="1"/>
    </xf>
    <xf numFmtId="0" fontId="2" fillId="11" borderId="1" xfId="0" applyFont="1" applyFill="1" applyBorder="1" applyAlignment="1">
      <alignment horizontal="left" vertical="top" wrapText="1" readingOrder="1"/>
    </xf>
    <xf numFmtId="3" fontId="1" fillId="0" borderId="1" xfId="0" applyNumberFormat="1" applyFont="1" applyBorder="1" applyAlignment="1">
      <alignment horizontal="right" vertical="top"/>
    </xf>
    <xf numFmtId="4" fontId="1" fillId="6" borderId="1" xfId="0" applyNumberFormat="1" applyFont="1" applyFill="1" applyBorder="1" applyAlignment="1">
      <alignment horizontal="right" vertical="top"/>
    </xf>
    <xf numFmtId="4" fontId="1" fillId="11" borderId="1" xfId="0" applyNumberFormat="1" applyFont="1" applyFill="1" applyBorder="1" applyAlignment="1">
      <alignment horizontal="right" vertical="top"/>
    </xf>
    <xf numFmtId="0" fontId="2" fillId="5" borderId="1" xfId="0" applyFont="1" applyFill="1" applyBorder="1" applyAlignment="1">
      <alignment horizontal="left" vertical="top" wrapText="1" readingOrder="1"/>
    </xf>
    <xf numFmtId="4" fontId="1" fillId="7" borderId="1" xfId="0" applyNumberFormat="1" applyFont="1" applyFill="1" applyBorder="1" applyAlignment="1">
      <alignment horizontal="right" vertical="top"/>
    </xf>
    <xf numFmtId="0" fontId="2" fillId="7" borderId="1" xfId="0" applyFont="1" applyFill="1" applyBorder="1" applyAlignment="1">
      <alignment horizontal="left" vertical="top" wrapText="1" readingOrder="1"/>
    </xf>
    <xf numFmtId="0" fontId="2" fillId="0" borderId="0" xfId="0" applyFont="1" applyAlignment="1">
      <alignment horizontal="center" vertical="top" wrapText="1" readingOrder="1"/>
    </xf>
    <xf numFmtId="0" fontId="2" fillId="5" borderId="3" xfId="0" applyFont="1" applyFill="1" applyBorder="1" applyAlignment="1">
      <alignment horizontal="left" vertical="top" wrapText="1" readingOrder="1"/>
    </xf>
    <xf numFmtId="0" fontId="2" fillId="5" borderId="5" xfId="0" applyFont="1" applyFill="1" applyBorder="1" applyAlignment="1">
      <alignment horizontal="left" vertical="top" wrapText="1" readingOrder="1"/>
    </xf>
    <xf numFmtId="0" fontId="2" fillId="5" borderId="4" xfId="0" applyFont="1" applyFill="1" applyBorder="1" applyAlignment="1">
      <alignment horizontal="left" vertical="top" wrapText="1" readingOrder="1"/>
    </xf>
    <xf numFmtId="0" fontId="0" fillId="0" borderId="6" xfId="0" applyBorder="1" applyAlignment="1">
      <alignment horizontal="center" vertical="top"/>
    </xf>
    <xf numFmtId="0" fontId="1" fillId="5" borderId="0" xfId="0" applyFont="1" applyFill="1" applyAlignment="1">
      <alignment horizontal="center" vertical="top"/>
    </xf>
    <xf numFmtId="164" fontId="2" fillId="0" borderId="0" xfId="0" applyNumberFormat="1" applyFont="1" applyAlignment="1">
      <alignment horizontal="right" vertical="top"/>
    </xf>
    <xf numFmtId="4" fontId="2" fillId="0" borderId="0" xfId="0" applyNumberFormat="1" applyFont="1" applyAlignment="1">
      <alignment horizontal="right" vertical="top"/>
    </xf>
    <xf numFmtId="0" fontId="2" fillId="0" borderId="1" xfId="0" applyFont="1" applyBorder="1" applyAlignment="1">
      <alignment horizontal="center" vertical="top" wrapText="1" readingOrder="1"/>
    </xf>
    <xf numFmtId="0" fontId="2" fillId="4" borderId="1" xfId="0" applyFont="1" applyFill="1" applyBorder="1" applyAlignment="1">
      <alignment horizontal="right" vertical="top" wrapText="1" readingOrder="1"/>
    </xf>
    <xf numFmtId="0" fontId="2" fillId="0" borderId="1" xfId="0" applyFont="1" applyBorder="1" applyAlignment="1">
      <alignment horizontal="right" vertical="top" wrapText="1" readingOrder="1"/>
    </xf>
    <xf numFmtId="4" fontId="7" fillId="0" borderId="0" xfId="0" applyNumberFormat="1" applyFont="1" applyAlignment="1">
      <alignment horizontal="right" vertical="top"/>
    </xf>
    <xf numFmtId="0" fontId="7" fillId="0" borderId="0" xfId="0" applyFont="1" applyAlignment="1">
      <alignment horizontal="right" vertical="top"/>
    </xf>
    <xf numFmtId="0" fontId="25" fillId="0" borderId="0" xfId="0" applyFont="1" applyAlignment="1">
      <alignment horizontal="left" vertical="center" wrapText="1" readingOrder="1"/>
    </xf>
    <xf numFmtId="0" fontId="25" fillId="0" borderId="0" xfId="0" applyFont="1" applyAlignment="1">
      <alignment horizontal="right" vertical="center" wrapText="1" readingOrder="1"/>
    </xf>
    <xf numFmtId="0" fontId="28" fillId="5" borderId="0" xfId="0" applyFont="1" applyFill="1" applyAlignment="1">
      <alignment horizontal="center" vertical="top"/>
    </xf>
    <xf numFmtId="4" fontId="25" fillId="0" borderId="0" xfId="0" applyNumberFormat="1" applyFont="1" applyAlignment="1">
      <alignment horizontal="right" vertical="top"/>
    </xf>
    <xf numFmtId="4" fontId="26" fillId="0" borderId="0" xfId="0" applyNumberFormat="1" applyFont="1" applyAlignment="1">
      <alignment horizontal="right" vertical="top"/>
    </xf>
    <xf numFmtId="0" fontId="25" fillId="0" borderId="1" xfId="0" applyFont="1" applyBorder="1" applyAlignment="1">
      <alignment horizontal="center" vertical="top" wrapText="1" readingOrder="1"/>
    </xf>
    <xf numFmtId="0" fontId="25" fillId="0" borderId="1" xfId="0" applyFont="1" applyBorder="1" applyAlignment="1">
      <alignment horizontal="right" vertical="top"/>
    </xf>
    <xf numFmtId="0" fontId="0" fillId="0" borderId="1" xfId="0" applyBorder="1" applyAlignment="1">
      <alignment horizontal="center" vertical="top"/>
    </xf>
    <xf numFmtId="0" fontId="26" fillId="2" borderId="1" xfId="0" applyFont="1" applyFill="1" applyBorder="1" applyAlignment="1">
      <alignment horizontal="left" vertical="top" wrapText="1"/>
    </xf>
    <xf numFmtId="4" fontId="26" fillId="2" borderId="1" xfId="0" applyNumberFormat="1" applyFont="1" applyFill="1" applyBorder="1" applyAlignment="1">
      <alignment horizontal="right" vertical="top"/>
    </xf>
    <xf numFmtId="0" fontId="26" fillId="2" borderId="1" xfId="0" applyFont="1" applyFill="1" applyBorder="1" applyAlignment="1">
      <alignment horizontal="right" vertical="top"/>
    </xf>
    <xf numFmtId="0" fontId="4" fillId="0" borderId="0" xfId="0" applyFont="1" applyAlignment="1">
      <alignment horizontal="center" vertical="top"/>
    </xf>
    <xf numFmtId="0" fontId="13" fillId="5" borderId="0" xfId="0" applyFont="1" applyFill="1" applyAlignment="1">
      <alignment horizontal="left"/>
    </xf>
    <xf numFmtId="0" fontId="10" fillId="0" borderId="0" xfId="0" applyFont="1" applyAlignment="1">
      <alignment horizontal="left"/>
    </xf>
    <xf numFmtId="0" fontId="11" fillId="5" borderId="0" xfId="0" applyFont="1" applyFill="1" applyAlignment="1">
      <alignment horizontal="center"/>
    </xf>
    <xf numFmtId="0" fontId="17" fillId="4" borderId="1" xfId="0" applyFont="1" applyFill="1" applyBorder="1" applyAlignment="1">
      <alignment horizontal="left" vertical="top"/>
    </xf>
    <xf numFmtId="0" fontId="19" fillId="4" borderId="1" xfId="0" applyFont="1" applyFill="1" applyBorder="1" applyAlignment="1">
      <alignment horizontal="right" vertical="top" wrapText="1" readingOrder="1"/>
    </xf>
    <xf numFmtId="0" fontId="16" fillId="4" borderId="0" xfId="0" applyFont="1" applyFill="1" applyAlignment="1">
      <alignment horizontal="center" vertical="top"/>
    </xf>
    <xf numFmtId="0" fontId="17" fillId="4" borderId="0" xfId="0" applyFont="1" applyFill="1" applyAlignment="1">
      <alignment horizontal="center" vertical="top"/>
    </xf>
    <xf numFmtId="0" fontId="18" fillId="4" borderId="0" xfId="0" applyFont="1" applyFill="1" applyAlignment="1">
      <alignment horizontal="left" vertical="top" wrapText="1" readingOrder="1"/>
    </xf>
    <xf numFmtId="0" fontId="18" fillId="4" borderId="0" xfId="0" applyFont="1" applyFill="1" applyAlignment="1">
      <alignment horizontal="right" vertical="top" wrapText="1" readingOrder="1"/>
    </xf>
    <xf numFmtId="0" fontId="29" fillId="4" borderId="1" xfId="0" applyFont="1" applyFill="1" applyBorder="1" applyAlignment="1">
      <alignment horizontal="center" vertical="top" wrapText="1" readingOrder="1"/>
    </xf>
    <xf numFmtId="0" fontId="16" fillId="4" borderId="1" xfId="0" applyFont="1" applyFill="1" applyBorder="1" applyAlignment="1">
      <alignment horizontal="left" vertical="top" wrapText="1"/>
    </xf>
    <xf numFmtId="0" fontId="19" fillId="4" borderId="1" xfId="0" applyFont="1" applyFill="1" applyBorder="1" applyAlignment="1">
      <alignment horizontal="left" vertical="top" wrapText="1" readingOrder="1"/>
    </xf>
    <xf numFmtId="0" fontId="18" fillId="4" borderId="1" xfId="0" applyFont="1" applyFill="1" applyBorder="1" applyAlignment="1">
      <alignment horizontal="left" vertical="top" wrapText="1"/>
    </xf>
    <xf numFmtId="0" fontId="17" fillId="4" borderId="3" xfId="0" applyFont="1" applyFill="1" applyBorder="1" applyAlignment="1">
      <alignment horizontal="center" vertical="top"/>
    </xf>
    <xf numFmtId="0" fontId="17" fillId="4" borderId="4" xfId="0" applyFont="1" applyFill="1" applyBorder="1" applyAlignment="1">
      <alignment horizontal="center" vertical="top"/>
    </xf>
  </cellXfs>
  <cellStyles count="1">
    <cellStyle name="Normalno"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DDDD"/>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99999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9525</xdr:rowOff>
    </xdr:from>
    <xdr:to>
      <xdr:col>15</xdr:col>
      <xdr:colOff>0</xdr:colOff>
      <xdr:row>144</xdr:row>
      <xdr:rowOff>38101</xdr:rowOff>
    </xdr:to>
    <xdr:sp macro="" textlink="">
      <xdr:nvSpPr>
        <xdr:cNvPr id="2" name="TekstniOkvir 1">
          <a:extLst>
            <a:ext uri="{FF2B5EF4-FFF2-40B4-BE49-F238E27FC236}">
              <a16:creationId xmlns:a16="http://schemas.microsoft.com/office/drawing/2014/main" id="{2C55E301-6862-A66D-FA47-C141DE37A426}"/>
            </a:ext>
          </a:extLst>
        </xdr:cNvPr>
        <xdr:cNvSpPr txBox="1"/>
      </xdr:nvSpPr>
      <xdr:spPr>
        <a:xfrm>
          <a:off x="0" y="9525"/>
          <a:ext cx="17421225" cy="233457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hr-HR" sz="1400" b="1">
              <a:solidFill>
                <a:schemeClr val="dk1"/>
              </a:solidFill>
              <a:effectLst/>
              <a:latin typeface="Times New Roman" panose="02020603050405020304" pitchFamily="18" charset="0"/>
              <a:ea typeface="+mn-ea"/>
              <a:cs typeface="Times New Roman" panose="02020603050405020304" pitchFamily="18" charset="0"/>
            </a:rPr>
            <a:t>1.3. OBRAZLOŽENJE O IZVRŠENJU FINANCIJSKOG PLANA DJEČJEG VRTIĆA JUREK ZA RAZDOBLJE 01.01.-31.12.202</a:t>
          </a:r>
          <a:r>
            <a:rPr lang="hr-HR" sz="1200" b="1">
              <a:solidFill>
                <a:schemeClr val="dk1"/>
              </a:solidFill>
              <a:effectLst/>
              <a:latin typeface="Times New Roman" panose="02020603050405020304" pitchFamily="18" charset="0"/>
              <a:ea typeface="+mn-ea"/>
              <a:cs typeface="Times New Roman" panose="02020603050405020304" pitchFamily="18" charset="0"/>
            </a:rPr>
            <a:t>5. GODINE</a:t>
          </a:r>
          <a:endParaRPr lang="hr-HR" sz="1200">
            <a:solidFill>
              <a:schemeClr val="dk1"/>
            </a:solidFill>
            <a:effectLst/>
            <a:latin typeface="Times New Roman" panose="02020603050405020304" pitchFamily="18" charset="0"/>
            <a:ea typeface="+mn-ea"/>
            <a:cs typeface="Times New Roman" panose="02020603050405020304" pitchFamily="18" charset="0"/>
          </a:endParaRPr>
        </a:p>
        <a:p>
          <a:r>
            <a:rPr lang="hr-HR" sz="1200" b="1">
              <a:solidFill>
                <a:schemeClr val="dk1"/>
              </a:solidFill>
              <a:effectLst/>
              <a:latin typeface="Times New Roman" panose="02020603050405020304" pitchFamily="18" charset="0"/>
              <a:ea typeface="+mn-ea"/>
              <a:cs typeface="Times New Roman" panose="02020603050405020304" pitchFamily="18" charset="0"/>
            </a:rPr>
            <a:t> </a:t>
          </a:r>
          <a:endParaRPr lang="hr-HR" sz="1200">
            <a:solidFill>
              <a:schemeClr val="dk1"/>
            </a:solidFill>
            <a:effectLst/>
            <a:latin typeface="Times New Roman" panose="02020603050405020304" pitchFamily="18" charset="0"/>
            <a:ea typeface="+mn-ea"/>
            <a:cs typeface="Times New Roman" panose="02020603050405020304" pitchFamily="18" charset="0"/>
          </a:endParaRPr>
        </a:p>
        <a:p>
          <a:r>
            <a:rPr lang="hr-HR" sz="1200" b="1">
              <a:solidFill>
                <a:schemeClr val="dk1"/>
              </a:solidFill>
              <a:effectLst/>
              <a:latin typeface="Times New Roman" panose="02020603050405020304" pitchFamily="18" charset="0"/>
              <a:ea typeface="+mn-ea"/>
              <a:cs typeface="Times New Roman" panose="02020603050405020304" pitchFamily="18" charset="0"/>
            </a:rPr>
            <a:t>OBRAZLOŽENJE OSTVARENJA PRIHODA I RASHODA, PRIMITAKA I IZDATAKA</a:t>
          </a:r>
          <a:endParaRPr lang="hr-HR" sz="1200">
            <a:solidFill>
              <a:schemeClr val="dk1"/>
            </a:solidFill>
            <a:effectLst/>
            <a:latin typeface="Times New Roman" panose="02020603050405020304" pitchFamily="18" charset="0"/>
            <a:ea typeface="+mn-ea"/>
            <a:cs typeface="Times New Roman" panose="02020603050405020304" pitchFamily="18" charset="0"/>
          </a:endParaRPr>
        </a:p>
        <a:p>
          <a:r>
            <a:rPr lang="hr-HR" sz="1200">
              <a:solidFill>
                <a:schemeClr val="dk1"/>
              </a:solidFill>
              <a:effectLst/>
              <a:latin typeface="Times New Roman" panose="02020603050405020304" pitchFamily="18" charset="0"/>
              <a:ea typeface="+mn-ea"/>
              <a:cs typeface="Times New Roman" panose="02020603050405020304" pitchFamily="18" charset="0"/>
            </a:rPr>
            <a:t> </a:t>
          </a:r>
        </a:p>
        <a:p>
          <a:r>
            <a:rPr lang="hr-HR" sz="1200">
              <a:solidFill>
                <a:schemeClr val="dk1"/>
              </a:solidFill>
              <a:effectLst/>
              <a:latin typeface="Times New Roman" panose="02020603050405020304" pitchFamily="18" charset="0"/>
              <a:ea typeface="+mn-ea"/>
              <a:cs typeface="Times New Roman" panose="02020603050405020304" pitchFamily="18" charset="0"/>
            </a:rPr>
            <a:t>U razdoblju od siječnja do prosinca 2025. godine Dječji vrtić JUREK sveukupno je ostvario prihode u iznosu od 736.066,47  EUR. U odnosu na 2024. godinu isti prihodi su veći  za 10,36 % .</a:t>
          </a:r>
        </a:p>
        <a:p>
          <a:r>
            <a:rPr lang="hr-HR" sz="1200">
              <a:solidFill>
                <a:schemeClr val="dk1"/>
              </a:solidFill>
              <a:effectLst/>
              <a:latin typeface="Times New Roman" panose="02020603050405020304" pitchFamily="18" charset="0"/>
              <a:ea typeface="+mn-ea"/>
              <a:cs typeface="Times New Roman" panose="02020603050405020304" pitchFamily="18" charset="0"/>
            </a:rPr>
            <a:t> </a:t>
          </a:r>
        </a:p>
        <a:p>
          <a:endParaRPr lang="hr-HR" sz="1100" b="1">
            <a:solidFill>
              <a:schemeClr val="dk1"/>
            </a:solidFill>
            <a:effectLst/>
            <a:latin typeface="+mn-lt"/>
            <a:ea typeface="+mn-ea"/>
            <a:cs typeface="+mn-cs"/>
          </a:endParaRPr>
        </a:p>
        <a:p>
          <a:endParaRPr lang="hr-HR" sz="1100" b="1">
            <a:solidFill>
              <a:schemeClr val="dk1"/>
            </a:solidFill>
            <a:effectLst/>
            <a:latin typeface="+mn-lt"/>
            <a:ea typeface="+mn-ea"/>
            <a:cs typeface="+mn-cs"/>
          </a:endParaRPr>
        </a:p>
        <a:p>
          <a:endParaRPr lang="hr-HR" sz="1100" b="1">
            <a:solidFill>
              <a:schemeClr val="dk1"/>
            </a:solidFill>
            <a:effectLst/>
            <a:latin typeface="+mn-lt"/>
            <a:ea typeface="+mn-ea"/>
            <a:cs typeface="+mn-cs"/>
          </a:endParaRPr>
        </a:p>
        <a:p>
          <a:endParaRPr lang="hr-HR" sz="1100" b="1">
            <a:solidFill>
              <a:schemeClr val="dk1"/>
            </a:solidFill>
            <a:effectLst/>
            <a:latin typeface="+mn-lt"/>
            <a:ea typeface="+mn-ea"/>
            <a:cs typeface="+mn-cs"/>
          </a:endParaRPr>
        </a:p>
        <a:p>
          <a:endParaRPr lang="hr-HR" sz="1100" b="1">
            <a:solidFill>
              <a:schemeClr val="dk1"/>
            </a:solidFill>
            <a:effectLst/>
            <a:latin typeface="+mn-lt"/>
            <a:ea typeface="+mn-ea"/>
            <a:cs typeface="+mn-cs"/>
          </a:endParaRPr>
        </a:p>
        <a:p>
          <a:endParaRPr lang="hr-HR" sz="1100" b="1">
            <a:solidFill>
              <a:schemeClr val="dk1"/>
            </a:solidFill>
            <a:effectLst/>
            <a:latin typeface="+mn-lt"/>
            <a:ea typeface="+mn-ea"/>
            <a:cs typeface="+mn-cs"/>
          </a:endParaRPr>
        </a:p>
        <a:p>
          <a:endParaRPr lang="hr-HR" sz="1100" b="1">
            <a:solidFill>
              <a:schemeClr val="dk1"/>
            </a:solidFill>
            <a:effectLst/>
            <a:latin typeface="+mn-lt"/>
            <a:ea typeface="+mn-ea"/>
            <a:cs typeface="+mn-cs"/>
          </a:endParaRPr>
        </a:p>
        <a:p>
          <a:endParaRPr lang="hr-HR" sz="1100" b="1">
            <a:solidFill>
              <a:schemeClr val="dk1"/>
            </a:solidFill>
            <a:effectLst/>
            <a:latin typeface="+mn-lt"/>
            <a:ea typeface="+mn-ea"/>
            <a:cs typeface="+mn-cs"/>
          </a:endParaRPr>
        </a:p>
        <a:p>
          <a:endParaRPr lang="hr-HR" sz="1100" b="1">
            <a:solidFill>
              <a:schemeClr val="dk1"/>
            </a:solidFill>
            <a:effectLst/>
            <a:latin typeface="+mn-lt"/>
            <a:ea typeface="+mn-ea"/>
            <a:cs typeface="+mn-cs"/>
          </a:endParaRPr>
        </a:p>
        <a:p>
          <a:endParaRPr lang="hr-HR" sz="1100" b="1">
            <a:solidFill>
              <a:schemeClr val="dk1"/>
            </a:solidFill>
            <a:effectLst/>
            <a:latin typeface="+mn-lt"/>
            <a:ea typeface="+mn-ea"/>
            <a:cs typeface="+mn-cs"/>
          </a:endParaRPr>
        </a:p>
        <a:p>
          <a:endParaRPr lang="hr-HR" sz="1100" b="1">
            <a:solidFill>
              <a:schemeClr val="dk1"/>
            </a:solidFill>
            <a:effectLst/>
            <a:latin typeface="+mn-lt"/>
            <a:ea typeface="+mn-ea"/>
            <a:cs typeface="+mn-cs"/>
          </a:endParaRPr>
        </a:p>
        <a:p>
          <a:endParaRPr lang="hr-HR" sz="1100" b="1">
            <a:solidFill>
              <a:schemeClr val="dk1"/>
            </a:solidFill>
            <a:effectLst/>
            <a:latin typeface="+mn-lt"/>
            <a:ea typeface="+mn-ea"/>
            <a:cs typeface="+mn-cs"/>
          </a:endParaRPr>
        </a:p>
        <a:p>
          <a:endParaRPr lang="hr-HR" sz="1100" b="1">
            <a:solidFill>
              <a:schemeClr val="dk1"/>
            </a:solidFill>
            <a:effectLst/>
            <a:latin typeface="+mn-lt"/>
            <a:ea typeface="+mn-ea"/>
            <a:cs typeface="+mn-cs"/>
          </a:endParaRPr>
        </a:p>
        <a:p>
          <a:endParaRPr lang="hr-HR" sz="1100" b="1">
            <a:solidFill>
              <a:schemeClr val="dk1"/>
            </a:solidFill>
            <a:effectLst/>
            <a:latin typeface="+mn-lt"/>
            <a:ea typeface="+mn-ea"/>
            <a:cs typeface="+mn-cs"/>
          </a:endParaRPr>
        </a:p>
        <a:p>
          <a:endParaRPr lang="hr-HR" sz="1100" b="1">
            <a:solidFill>
              <a:schemeClr val="dk1"/>
            </a:solidFill>
            <a:effectLst/>
            <a:latin typeface="+mn-lt"/>
            <a:ea typeface="+mn-ea"/>
            <a:cs typeface="+mn-cs"/>
          </a:endParaRPr>
        </a:p>
        <a:p>
          <a:endParaRPr lang="hr-HR" sz="1100" b="1">
            <a:solidFill>
              <a:schemeClr val="dk1"/>
            </a:solidFill>
            <a:effectLst/>
            <a:latin typeface="+mn-lt"/>
            <a:ea typeface="+mn-ea"/>
            <a:cs typeface="+mn-cs"/>
          </a:endParaRPr>
        </a:p>
        <a:p>
          <a:endParaRPr lang="hr-HR" sz="1100" b="1">
            <a:solidFill>
              <a:schemeClr val="dk1"/>
            </a:solidFill>
            <a:effectLst/>
            <a:latin typeface="+mn-lt"/>
            <a:ea typeface="+mn-ea"/>
            <a:cs typeface="+mn-cs"/>
          </a:endParaRPr>
        </a:p>
        <a:p>
          <a:endParaRPr lang="hr-HR" sz="1100" b="1">
            <a:solidFill>
              <a:schemeClr val="dk1"/>
            </a:solidFill>
            <a:effectLst/>
            <a:latin typeface="+mn-lt"/>
            <a:ea typeface="+mn-ea"/>
            <a:cs typeface="+mn-cs"/>
          </a:endParaRPr>
        </a:p>
        <a:p>
          <a:endParaRPr lang="hr-HR" sz="1100" b="1">
            <a:solidFill>
              <a:schemeClr val="dk1"/>
            </a:solidFill>
            <a:effectLst/>
            <a:latin typeface="+mn-lt"/>
            <a:ea typeface="+mn-ea"/>
            <a:cs typeface="+mn-cs"/>
          </a:endParaRPr>
        </a:p>
        <a:p>
          <a:endParaRPr lang="hr-HR" sz="1100" b="1">
            <a:solidFill>
              <a:schemeClr val="dk1"/>
            </a:solidFill>
            <a:effectLst/>
            <a:latin typeface="+mn-lt"/>
            <a:ea typeface="+mn-ea"/>
            <a:cs typeface="+mn-cs"/>
          </a:endParaRPr>
        </a:p>
        <a:p>
          <a:endParaRPr lang="hr-HR" sz="1100" b="1">
            <a:solidFill>
              <a:schemeClr val="dk1"/>
            </a:solidFill>
            <a:effectLst/>
            <a:latin typeface="+mn-lt"/>
            <a:ea typeface="+mn-ea"/>
            <a:cs typeface="+mn-cs"/>
          </a:endParaRPr>
        </a:p>
        <a:p>
          <a:endParaRPr lang="hr-HR" sz="1100" b="1">
            <a:solidFill>
              <a:schemeClr val="dk1"/>
            </a:solidFill>
            <a:effectLst/>
            <a:latin typeface="+mn-lt"/>
            <a:ea typeface="+mn-ea"/>
            <a:cs typeface="+mn-cs"/>
          </a:endParaRPr>
        </a:p>
        <a:p>
          <a:endParaRPr lang="hr-HR" sz="1100" b="1">
            <a:solidFill>
              <a:schemeClr val="dk1"/>
            </a:solidFill>
            <a:effectLst/>
            <a:latin typeface="+mn-lt"/>
            <a:ea typeface="+mn-ea"/>
            <a:cs typeface="+mn-cs"/>
          </a:endParaRPr>
        </a:p>
        <a:p>
          <a:endParaRPr lang="hr-HR" sz="1100" b="1">
            <a:solidFill>
              <a:schemeClr val="dk1"/>
            </a:solidFill>
            <a:effectLst/>
            <a:latin typeface="+mn-lt"/>
            <a:ea typeface="+mn-ea"/>
            <a:cs typeface="+mn-cs"/>
          </a:endParaRPr>
        </a:p>
        <a:p>
          <a:endParaRPr lang="hr-HR" sz="1100" b="1">
            <a:solidFill>
              <a:schemeClr val="dk1"/>
            </a:solidFill>
            <a:effectLst/>
            <a:latin typeface="+mn-lt"/>
            <a:ea typeface="+mn-ea"/>
            <a:cs typeface="+mn-cs"/>
          </a:endParaRPr>
        </a:p>
        <a:p>
          <a:endParaRPr lang="hr-HR" sz="1100" b="1">
            <a:solidFill>
              <a:schemeClr val="dk1"/>
            </a:solidFill>
            <a:effectLst/>
            <a:latin typeface="+mn-lt"/>
            <a:ea typeface="+mn-ea"/>
            <a:cs typeface="+mn-cs"/>
          </a:endParaRPr>
        </a:p>
        <a:p>
          <a:endParaRPr lang="hr-HR" sz="1100" b="1">
            <a:solidFill>
              <a:schemeClr val="dk1"/>
            </a:solidFill>
            <a:effectLst/>
            <a:latin typeface="+mn-lt"/>
            <a:ea typeface="+mn-ea"/>
            <a:cs typeface="+mn-cs"/>
          </a:endParaRPr>
        </a:p>
        <a:p>
          <a:endParaRPr lang="hr-HR" sz="1100" b="1">
            <a:solidFill>
              <a:schemeClr val="dk1"/>
            </a:solidFill>
            <a:effectLst/>
            <a:latin typeface="+mn-lt"/>
            <a:ea typeface="+mn-ea"/>
            <a:cs typeface="+mn-cs"/>
          </a:endParaRPr>
        </a:p>
        <a:p>
          <a:endParaRPr lang="hr-HR" sz="1100" b="1">
            <a:solidFill>
              <a:schemeClr val="dk1"/>
            </a:solidFill>
            <a:effectLst/>
            <a:latin typeface="+mn-lt"/>
            <a:ea typeface="+mn-ea"/>
            <a:cs typeface="+mn-cs"/>
          </a:endParaRPr>
        </a:p>
        <a:p>
          <a:endParaRPr lang="hr-HR" sz="1100" b="1">
            <a:solidFill>
              <a:schemeClr val="dk1"/>
            </a:solidFill>
            <a:effectLst/>
            <a:latin typeface="+mn-lt"/>
            <a:ea typeface="+mn-ea"/>
            <a:cs typeface="+mn-cs"/>
          </a:endParaRPr>
        </a:p>
        <a:p>
          <a:endParaRPr lang="hr-HR" sz="1100" b="1">
            <a:solidFill>
              <a:schemeClr val="dk1"/>
            </a:solidFill>
            <a:effectLst/>
            <a:latin typeface="+mn-lt"/>
            <a:ea typeface="+mn-ea"/>
            <a:cs typeface="+mn-cs"/>
          </a:endParaRPr>
        </a:p>
        <a:p>
          <a:endParaRPr lang="hr-HR" sz="1100" b="1">
            <a:solidFill>
              <a:schemeClr val="dk1"/>
            </a:solidFill>
            <a:effectLst/>
            <a:latin typeface="+mn-lt"/>
            <a:ea typeface="+mn-ea"/>
            <a:cs typeface="+mn-cs"/>
          </a:endParaRPr>
        </a:p>
        <a:p>
          <a:endParaRPr lang="hr-HR" sz="1100" b="1">
            <a:solidFill>
              <a:schemeClr val="dk1"/>
            </a:solidFill>
            <a:effectLst/>
            <a:latin typeface="+mn-lt"/>
            <a:ea typeface="+mn-ea"/>
            <a:cs typeface="+mn-cs"/>
          </a:endParaRPr>
        </a:p>
        <a:p>
          <a:endParaRPr lang="hr-HR" sz="1100" b="1">
            <a:solidFill>
              <a:schemeClr val="dk1"/>
            </a:solidFill>
            <a:effectLst/>
            <a:latin typeface="+mn-lt"/>
            <a:ea typeface="+mn-ea"/>
            <a:cs typeface="+mn-cs"/>
          </a:endParaRPr>
        </a:p>
        <a:p>
          <a:endParaRPr lang="hr-HR" sz="1100" b="1">
            <a:solidFill>
              <a:schemeClr val="dk1"/>
            </a:solidFill>
            <a:effectLst/>
            <a:latin typeface="+mn-lt"/>
            <a:ea typeface="+mn-ea"/>
            <a:cs typeface="+mn-cs"/>
          </a:endParaRPr>
        </a:p>
        <a:p>
          <a:endParaRPr lang="hr-HR" sz="1100">
            <a:solidFill>
              <a:schemeClr val="dk1"/>
            </a:solidFill>
            <a:effectLst/>
            <a:latin typeface="+mn-lt"/>
            <a:ea typeface="+mn-ea"/>
            <a:cs typeface="+mn-cs"/>
          </a:endParaRPr>
        </a:p>
        <a:p>
          <a:r>
            <a:rPr lang="hr-HR" sz="1100">
              <a:solidFill>
                <a:schemeClr val="dk1"/>
              </a:solidFill>
              <a:effectLst/>
              <a:latin typeface="+mn-lt"/>
              <a:ea typeface="+mn-ea"/>
              <a:cs typeface="+mn-cs"/>
            </a:rPr>
            <a:t> </a:t>
          </a:r>
        </a:p>
        <a:p>
          <a:r>
            <a:rPr lang="hr-HR" sz="1200">
              <a:solidFill>
                <a:schemeClr val="dk1"/>
              </a:solidFill>
              <a:effectLst/>
              <a:latin typeface="Times New Roman" panose="02020603050405020304" pitchFamily="18" charset="0"/>
              <a:ea typeface="+mn-ea"/>
              <a:cs typeface="Times New Roman" panose="02020603050405020304" pitchFamily="18" charset="0"/>
            </a:rPr>
            <a:t>Rashodi u ukupnom iznosu od 807.539,25 EUR nastali su obavljanjem osnovne djelatnosti Dječjeg vrtića JUREK. Isti su u odnosu na 2024. godinu (632.359,85 EUR) veći za 27,70 %.</a:t>
          </a:r>
        </a:p>
        <a:p>
          <a:r>
            <a:rPr lang="hr-HR" sz="1200" b="1">
              <a:solidFill>
                <a:schemeClr val="dk1"/>
              </a:solidFill>
              <a:effectLst/>
              <a:latin typeface="Times New Roman" panose="02020603050405020304" pitchFamily="18" charset="0"/>
              <a:ea typeface="+mn-ea"/>
              <a:cs typeface="Times New Roman" panose="02020603050405020304" pitchFamily="18" charset="0"/>
            </a:rPr>
            <a:t> </a:t>
          </a:r>
          <a:endParaRPr lang="hr-HR" sz="1200">
            <a:solidFill>
              <a:schemeClr val="dk1"/>
            </a:solidFill>
            <a:effectLst/>
            <a:latin typeface="Times New Roman" panose="02020603050405020304" pitchFamily="18" charset="0"/>
            <a:ea typeface="+mn-ea"/>
            <a:cs typeface="Times New Roman" panose="02020603050405020304" pitchFamily="18" charset="0"/>
          </a:endParaRPr>
        </a:p>
        <a:p>
          <a:r>
            <a:rPr lang="hr-HR" sz="1200" b="1">
              <a:solidFill>
                <a:schemeClr val="dk1"/>
              </a:solidFill>
              <a:effectLst/>
              <a:latin typeface="Times New Roman" panose="02020603050405020304" pitchFamily="18" charset="0"/>
              <a:ea typeface="+mn-ea"/>
              <a:cs typeface="Times New Roman" panose="02020603050405020304" pitchFamily="18" charset="0"/>
            </a:rPr>
            <a:t>Račun prihoda i rashoda:</a:t>
          </a:r>
          <a:endParaRPr lang="hr-HR" sz="1200">
            <a:solidFill>
              <a:schemeClr val="dk1"/>
            </a:solidFill>
            <a:effectLst/>
            <a:latin typeface="Times New Roman" panose="02020603050405020304" pitchFamily="18" charset="0"/>
            <a:ea typeface="+mn-ea"/>
            <a:cs typeface="Times New Roman" panose="02020603050405020304" pitchFamily="18" charset="0"/>
          </a:endParaRPr>
        </a:p>
        <a:p>
          <a:r>
            <a:rPr lang="hr-HR" sz="1200">
              <a:solidFill>
                <a:schemeClr val="dk1"/>
              </a:solidFill>
              <a:effectLst/>
              <a:latin typeface="Times New Roman" panose="02020603050405020304" pitchFamily="18" charset="0"/>
              <a:ea typeface="+mn-ea"/>
              <a:cs typeface="Times New Roman" panose="02020603050405020304" pitchFamily="18" charset="0"/>
            </a:rPr>
            <a:t>a) PRIHODI I PRIMICI				         736.066,47 EUR</a:t>
          </a:r>
        </a:p>
        <a:p>
          <a:r>
            <a:rPr lang="hr-HR" sz="1200">
              <a:solidFill>
                <a:schemeClr val="dk1"/>
              </a:solidFill>
              <a:effectLst/>
              <a:latin typeface="Times New Roman" panose="02020603050405020304" pitchFamily="18" charset="0"/>
              <a:ea typeface="+mn-ea"/>
              <a:cs typeface="Times New Roman" panose="02020603050405020304" pitchFamily="18" charset="0"/>
            </a:rPr>
            <a:t>b) RASHODI I IZDACI				         807.539,25EUR</a:t>
          </a:r>
        </a:p>
        <a:p>
          <a:r>
            <a:rPr lang="hr-HR" sz="1200">
              <a:solidFill>
                <a:schemeClr val="dk1"/>
              </a:solidFill>
              <a:effectLst/>
              <a:latin typeface="Times New Roman" panose="02020603050405020304" pitchFamily="18" charset="0"/>
              <a:ea typeface="+mn-ea"/>
              <a:cs typeface="Times New Roman" panose="02020603050405020304" pitchFamily="18" charset="0"/>
            </a:rPr>
            <a:t>c) VIŠAK PRIHODA I PRIMITAKA – PRENESENI i iskorišten u 2025.              47.219,37 EUR</a:t>
          </a:r>
        </a:p>
        <a:p>
          <a:r>
            <a:rPr lang="hr-HR" sz="1200">
              <a:solidFill>
                <a:schemeClr val="dk1"/>
              </a:solidFill>
              <a:effectLst/>
              <a:latin typeface="Times New Roman" panose="02020603050405020304" pitchFamily="18" charset="0"/>
              <a:ea typeface="+mn-ea"/>
              <a:cs typeface="Times New Roman" panose="02020603050405020304" pitchFamily="18" charset="0"/>
            </a:rPr>
            <a:t>d) RAZLIKA MANJAK PRIHODA POSLOVANJA		            24.253,41 EUR</a:t>
          </a:r>
        </a:p>
        <a:p>
          <a:r>
            <a:rPr lang="hr-HR" sz="1200">
              <a:solidFill>
                <a:schemeClr val="dk1"/>
              </a:solidFill>
              <a:effectLst/>
              <a:latin typeface="Times New Roman" panose="02020603050405020304" pitchFamily="18" charset="0"/>
              <a:ea typeface="+mn-ea"/>
              <a:cs typeface="Times New Roman" panose="02020603050405020304" pitchFamily="18" charset="0"/>
            </a:rPr>
            <a:t> </a:t>
          </a:r>
        </a:p>
        <a:p>
          <a:r>
            <a:rPr lang="hr-HR" sz="1200">
              <a:solidFill>
                <a:schemeClr val="dk1"/>
              </a:solidFill>
              <a:effectLst/>
              <a:latin typeface="Times New Roman" panose="02020603050405020304" pitchFamily="18" charset="0"/>
              <a:ea typeface="+mn-ea"/>
              <a:cs typeface="Times New Roman" panose="02020603050405020304" pitchFamily="18" charset="0"/>
            </a:rPr>
            <a:t> </a:t>
          </a:r>
          <a:r>
            <a:rPr lang="hr-HR" sz="1200" b="1">
              <a:solidFill>
                <a:schemeClr val="dk1"/>
              </a:solidFill>
              <a:effectLst/>
              <a:latin typeface="Times New Roman" panose="02020603050405020304" pitchFamily="18" charset="0"/>
              <a:ea typeface="+mn-ea"/>
              <a:cs typeface="Times New Roman" panose="02020603050405020304" pitchFamily="18" charset="0"/>
            </a:rPr>
            <a:t>Bilješke uz izvršenje financijskog plana za razdoblje od 01.01.2025. do 31.12.2025. godine.</a:t>
          </a:r>
          <a:endParaRPr lang="hr-HR" sz="1200">
            <a:solidFill>
              <a:schemeClr val="dk1"/>
            </a:solidFill>
            <a:effectLst/>
            <a:latin typeface="Times New Roman" panose="02020603050405020304" pitchFamily="18" charset="0"/>
            <a:ea typeface="+mn-ea"/>
            <a:cs typeface="Times New Roman" panose="02020603050405020304" pitchFamily="18" charset="0"/>
          </a:endParaRPr>
        </a:p>
        <a:p>
          <a:r>
            <a:rPr lang="hr-HR" sz="1200">
              <a:solidFill>
                <a:schemeClr val="dk1"/>
              </a:solidFill>
              <a:effectLst/>
              <a:latin typeface="Times New Roman" panose="02020603050405020304" pitchFamily="18" charset="0"/>
              <a:ea typeface="+mn-ea"/>
              <a:cs typeface="Times New Roman" panose="02020603050405020304" pitchFamily="18" charset="0"/>
            </a:rPr>
            <a:t> PRIHODI I PRIMICI:</a:t>
          </a:r>
        </a:p>
        <a:p>
          <a:r>
            <a:rPr lang="hr-HR" sz="1200">
              <a:solidFill>
                <a:schemeClr val="dk1"/>
              </a:solidFill>
              <a:effectLst/>
              <a:latin typeface="Times New Roman" panose="02020603050405020304" pitchFamily="18" charset="0"/>
              <a:ea typeface="+mn-ea"/>
              <a:cs typeface="Times New Roman" panose="02020603050405020304" pitchFamily="18" charset="0"/>
            </a:rPr>
            <a:t> 671-prihod nadležnog  proračuna -navedeni prihodi odnose se na uplate osnivača za sufinanciranje smještaja za boravak djece u Vrtiću te su isti uslijed povećanja broja djece i veće ekonomske cijene od 1.9.24. god. povećani za 11,5 %- index 111,5.</a:t>
          </a:r>
        </a:p>
        <a:p>
          <a:r>
            <a:rPr lang="hr-HR" sz="1200">
              <a:solidFill>
                <a:schemeClr val="dk1"/>
              </a:solidFill>
              <a:effectLst/>
              <a:latin typeface="Times New Roman" panose="02020603050405020304" pitchFamily="18" charset="0"/>
              <a:ea typeface="+mn-ea"/>
              <a:cs typeface="Times New Roman" panose="02020603050405020304" pitchFamily="18" charset="0"/>
            </a:rPr>
            <a:t>652-prihod po posebnim propisima  - navedeni prihodi odnose se na uplate roditelja za boravak djece u Vrtiću te su isti uslijed povećanja broja djece i veće ekonomske cijene od 1.9.24. god. povećani za 11,7%- index 111,7.</a:t>
          </a:r>
        </a:p>
        <a:p>
          <a:r>
            <a:rPr lang="hr-HR" sz="1200">
              <a:solidFill>
                <a:schemeClr val="dk1"/>
              </a:solidFill>
              <a:effectLst/>
              <a:latin typeface="Times New Roman" panose="02020603050405020304" pitchFamily="18" charset="0"/>
              <a:ea typeface="+mn-ea"/>
              <a:cs typeface="Times New Roman" panose="02020603050405020304" pitchFamily="18" charset="0"/>
            </a:rPr>
            <a:t> 641-prihod od financijske imovine  - navedena sredstva odnose se na kamate na sredstva koje je Dječji vrtić JUREK imao na svom računu. U odnosu na isto razdoblje prethodne godine povećano za 10,5 %  te iznose 26,39 eura. index 110,5.</a:t>
          </a:r>
        </a:p>
        <a:p>
          <a:r>
            <a:rPr lang="hr-HR" sz="1200">
              <a:solidFill>
                <a:schemeClr val="dk1"/>
              </a:solidFill>
              <a:effectLst/>
              <a:latin typeface="Times New Roman" panose="02020603050405020304" pitchFamily="18" charset="0"/>
              <a:ea typeface="+mn-ea"/>
              <a:cs typeface="Times New Roman" panose="02020603050405020304" pitchFamily="18" charset="0"/>
            </a:rPr>
            <a:t> 636-prihod proračunskim korisnicima iz proračuna koji im nije nadležan -navedene pomoći odnose se na uplate za djecu u programu predškole i djecu s teškoćama. U odnosu na isto izvještajno razdoblje prethodne godine smanjene za 25,7 % uslijed smanjenja boja djece s navedenim teškoćama - index 74,2.</a:t>
          </a:r>
        </a:p>
        <a:p>
          <a:r>
            <a:rPr lang="hr-HR" sz="1200">
              <a:solidFill>
                <a:schemeClr val="dk1"/>
              </a:solidFill>
              <a:effectLst/>
              <a:latin typeface="Times New Roman" panose="02020603050405020304" pitchFamily="18" charset="0"/>
              <a:ea typeface="+mn-ea"/>
              <a:cs typeface="Times New Roman" panose="02020603050405020304" pitchFamily="18" charset="0"/>
            </a:rPr>
            <a:t>Svi navedeni prihodi trošeni su namjenski.</a:t>
          </a:r>
        </a:p>
        <a:p>
          <a:r>
            <a:rPr lang="hr-HR" sz="1200">
              <a:solidFill>
                <a:schemeClr val="dk1"/>
              </a:solidFill>
              <a:effectLst/>
              <a:latin typeface="Times New Roman" panose="02020603050405020304" pitchFamily="18" charset="0"/>
              <a:ea typeface="+mn-ea"/>
              <a:cs typeface="Times New Roman" panose="02020603050405020304" pitchFamily="18" charset="0"/>
            </a:rPr>
            <a:t> </a:t>
          </a:r>
        </a:p>
        <a:p>
          <a:r>
            <a:rPr lang="hr-HR" sz="1200">
              <a:solidFill>
                <a:schemeClr val="dk1"/>
              </a:solidFill>
              <a:effectLst/>
              <a:latin typeface="Times New Roman" panose="02020603050405020304" pitchFamily="18" charset="0"/>
              <a:ea typeface="+mn-ea"/>
              <a:cs typeface="Times New Roman" panose="02020603050405020304" pitchFamily="18" charset="0"/>
            </a:rPr>
            <a:t>VIŠAK PRIHODA I PRIMITAKA – PRENESENI  </a:t>
          </a:r>
        </a:p>
        <a:p>
          <a:r>
            <a:rPr lang="hr-HR" sz="1200">
              <a:solidFill>
                <a:schemeClr val="dk1"/>
              </a:solidFill>
              <a:effectLst/>
              <a:latin typeface="Times New Roman" panose="02020603050405020304" pitchFamily="18" charset="0"/>
              <a:ea typeface="+mn-ea"/>
              <a:cs typeface="Times New Roman" panose="02020603050405020304" pitchFamily="18" charset="0"/>
            </a:rPr>
            <a:t>Iznos viška iz 2024 g. prenesen je u 2025. i iskorišten je za redovno poslovanje i  troškove nabave uredske opreme, namještaja i sitnog inventara za potrebe planiranog izdvojenog objekta.</a:t>
          </a:r>
        </a:p>
        <a:p>
          <a:r>
            <a:rPr lang="hr-HR" sz="1200">
              <a:solidFill>
                <a:schemeClr val="dk1"/>
              </a:solidFill>
              <a:effectLst/>
              <a:latin typeface="Times New Roman" panose="02020603050405020304" pitchFamily="18" charset="0"/>
              <a:ea typeface="+mn-ea"/>
              <a:cs typeface="Times New Roman" panose="02020603050405020304" pitchFamily="18" charset="0"/>
            </a:rPr>
            <a:t>STANJE NOVČANIH SREDSTAVA:</a:t>
          </a:r>
        </a:p>
        <a:p>
          <a:r>
            <a:rPr lang="hr-HR" sz="1200">
              <a:solidFill>
                <a:schemeClr val="dk1"/>
              </a:solidFill>
              <a:effectLst/>
              <a:latin typeface="Times New Roman" panose="02020603050405020304" pitchFamily="18" charset="0"/>
              <a:ea typeface="+mn-ea"/>
              <a:cs typeface="Times New Roman" panose="02020603050405020304" pitchFamily="18" charset="0"/>
            </a:rPr>
            <a:t> </a:t>
          </a:r>
        </a:p>
        <a:p>
          <a:r>
            <a:rPr lang="hr-HR" sz="1200">
              <a:solidFill>
                <a:schemeClr val="dk1"/>
              </a:solidFill>
              <a:effectLst/>
              <a:latin typeface="Times New Roman" panose="02020603050405020304" pitchFamily="18" charset="0"/>
              <a:ea typeface="+mn-ea"/>
              <a:cs typeface="Times New Roman" panose="02020603050405020304" pitchFamily="18" charset="0"/>
            </a:rPr>
            <a:t>11- Novac u banci i blagajni- stanje na dan 31.12.2024. godine  iznosilo je 47.192,97 eur-na dan 31.12.2025. zbog uvođenja riznice Dječji vrtić JUREK nema više otvoren svoj poslovni račun već posluje preko jedinstvenog računa Osnivača.</a:t>
          </a:r>
        </a:p>
        <a:p>
          <a:r>
            <a:rPr lang="hr-HR" sz="1200">
              <a:solidFill>
                <a:schemeClr val="dk1"/>
              </a:solidFill>
              <a:effectLst/>
              <a:latin typeface="Times New Roman" panose="02020603050405020304" pitchFamily="18" charset="0"/>
              <a:ea typeface="+mn-ea"/>
              <a:cs typeface="Times New Roman" panose="02020603050405020304" pitchFamily="18" charset="0"/>
            </a:rPr>
            <a:t> </a:t>
          </a:r>
        </a:p>
        <a:p>
          <a:r>
            <a:rPr lang="hr-HR" sz="1200">
              <a:solidFill>
                <a:schemeClr val="dk1"/>
              </a:solidFill>
              <a:effectLst/>
              <a:latin typeface="Times New Roman" panose="02020603050405020304" pitchFamily="18" charset="0"/>
              <a:ea typeface="+mn-ea"/>
              <a:cs typeface="Times New Roman" panose="02020603050405020304" pitchFamily="18" charset="0"/>
            </a:rPr>
            <a:t>RASHODI I IZDACI:</a:t>
          </a:r>
        </a:p>
        <a:p>
          <a:r>
            <a:rPr lang="hr-HR" sz="1200">
              <a:solidFill>
                <a:schemeClr val="dk1"/>
              </a:solidFill>
              <a:effectLst/>
              <a:latin typeface="Times New Roman" panose="02020603050405020304" pitchFamily="18" charset="0"/>
              <a:ea typeface="+mn-ea"/>
              <a:cs typeface="Times New Roman" panose="02020603050405020304" pitchFamily="18" charset="0"/>
            </a:rPr>
            <a:t> </a:t>
          </a:r>
        </a:p>
        <a:p>
          <a:r>
            <a:rPr lang="hr-HR" sz="1200">
              <a:solidFill>
                <a:schemeClr val="dk1"/>
              </a:solidFill>
              <a:effectLst/>
              <a:latin typeface="Times New Roman" panose="02020603050405020304" pitchFamily="18" charset="0"/>
              <a:ea typeface="+mn-ea"/>
              <a:cs typeface="Times New Roman" panose="02020603050405020304" pitchFamily="18" charset="0"/>
            </a:rPr>
            <a:t>311-rashod za zaposlene bruto plaće - u odnosu na isto izvještajno razdoblje prethodne godine rashodi povećani uslijed povećanja broja zaposlenih i povećanja osnovice za obračun plaća u 2025. godini i promjena u knjiženju, prikazan je trošak trinaest plaća ( plaća prosinca ne tereti kontinuirane troškove kao u prethodnom izvještajnom razdoblju)  povećanje 25,7 % -index 125,7.</a:t>
          </a:r>
        </a:p>
        <a:p>
          <a:r>
            <a:rPr lang="hr-HR" sz="1200">
              <a:solidFill>
                <a:schemeClr val="dk1"/>
              </a:solidFill>
              <a:effectLst/>
              <a:latin typeface="Times New Roman" panose="02020603050405020304" pitchFamily="18" charset="0"/>
              <a:ea typeface="+mn-ea"/>
              <a:cs typeface="Times New Roman" panose="02020603050405020304" pitchFamily="18" charset="0"/>
            </a:rPr>
            <a:t> </a:t>
          </a:r>
        </a:p>
        <a:p>
          <a:r>
            <a:rPr lang="hr-HR" sz="1200">
              <a:solidFill>
                <a:schemeClr val="dk1"/>
              </a:solidFill>
              <a:effectLst/>
              <a:latin typeface="Times New Roman" panose="02020603050405020304" pitchFamily="18" charset="0"/>
              <a:ea typeface="+mn-ea"/>
              <a:cs typeface="Times New Roman" panose="02020603050405020304" pitchFamily="18" charset="0"/>
            </a:rPr>
            <a:t>312-ostali rashodi za zaposlene u odnosu na isto razdoblje prethodne godine povećani jer se u 2025. godini trošak prehrane djelatnika knjiži na 3121 dok se u prethodnom razdoblju navedeni trošak knjižio na 3112. – indeks 192,7.</a:t>
          </a:r>
        </a:p>
        <a:p>
          <a:r>
            <a:rPr lang="hr-HR" sz="1200">
              <a:solidFill>
                <a:schemeClr val="dk1"/>
              </a:solidFill>
              <a:effectLst/>
              <a:latin typeface="Times New Roman" panose="02020603050405020304" pitchFamily="18" charset="0"/>
              <a:ea typeface="+mn-ea"/>
              <a:cs typeface="Times New Roman" panose="02020603050405020304" pitchFamily="18" charset="0"/>
            </a:rPr>
            <a:t> </a:t>
          </a:r>
        </a:p>
        <a:p>
          <a:r>
            <a:rPr lang="hr-HR" sz="1200">
              <a:solidFill>
                <a:schemeClr val="dk1"/>
              </a:solidFill>
              <a:effectLst/>
              <a:latin typeface="Times New Roman" panose="02020603050405020304" pitchFamily="18" charset="0"/>
              <a:ea typeface="+mn-ea"/>
              <a:cs typeface="Times New Roman" panose="02020603050405020304" pitchFamily="18" charset="0"/>
            </a:rPr>
            <a:t>313-doprinosi na plaće - uslijed promjena u strukturi zaposlenih ( smanjene zaposlenih s oslobođenom obvezom plaćanja zdravstvenog osiguranja), povećanju broja zaposlenih u 2025. godini došlo je do povećanja u odnosu na isto izvještajno razdoblje za 38,4 %  također prikazan je trošak trinaest plaća ( plaća prosinca ne tereti kontinuirane troškove kao u prethodnom izvještajnom razdoblju) -indeks 138,4.</a:t>
          </a:r>
        </a:p>
        <a:p>
          <a:r>
            <a:rPr lang="hr-HR" sz="1200">
              <a:solidFill>
                <a:schemeClr val="dk1"/>
              </a:solidFill>
              <a:effectLst/>
              <a:latin typeface="Times New Roman" panose="02020603050405020304" pitchFamily="18" charset="0"/>
              <a:ea typeface="+mn-ea"/>
              <a:cs typeface="Times New Roman" panose="02020603050405020304" pitchFamily="18" charset="0"/>
            </a:rPr>
            <a:t>321-nakande troškova zaposlenima - navedeni rashodi odnose se na troškove službenih putovanja, naknade za prijevoz zaposlenicima, stručno usavršavanje.., navedeni troškovi povećani u odnosu na isto izvještajno razdoblje prethodne godine za 9,7% indeks 109,7.</a:t>
          </a:r>
        </a:p>
        <a:p>
          <a:r>
            <a:rPr lang="hr-HR" sz="1200">
              <a:solidFill>
                <a:schemeClr val="dk1"/>
              </a:solidFill>
              <a:effectLst/>
              <a:latin typeface="Times New Roman" panose="02020603050405020304" pitchFamily="18" charset="0"/>
              <a:ea typeface="+mn-ea"/>
              <a:cs typeface="Times New Roman" panose="02020603050405020304" pitchFamily="18" charset="0"/>
            </a:rPr>
            <a:t> </a:t>
          </a:r>
        </a:p>
        <a:p>
          <a:r>
            <a:rPr lang="hr-HR" sz="1200">
              <a:solidFill>
                <a:schemeClr val="dk1"/>
              </a:solidFill>
              <a:effectLst/>
              <a:latin typeface="Times New Roman" panose="02020603050405020304" pitchFamily="18" charset="0"/>
              <a:ea typeface="+mn-ea"/>
              <a:cs typeface="Times New Roman" panose="02020603050405020304" pitchFamily="18" charset="0"/>
            </a:rPr>
            <a:t>322-rashodi za materijal i energiju - navedeni rashodi odnose se na rashode  za nabavu materijala i sirovina za kuhinju, uredskog materija, materijala za rad s djecom, materijala za održavanje, sitnog inventara. Navedeni rashodi u odnosu na isto razdoblje prethodne godine povećani za 43,4 % uslijed povećanja troškova za nabavku sitnog inventara jer se pristupilo  navedenoj nabavi za planirani izdvojeni objekt, potrebe povećanja nabave materijala za rad s djecom -povećanje broja djece i povećanju nabave sirovina za kuhinju te ekonomskih cijena na tržištu, index-143,4.</a:t>
          </a:r>
        </a:p>
        <a:p>
          <a:r>
            <a:rPr lang="hr-HR" sz="1200">
              <a:solidFill>
                <a:schemeClr val="dk1"/>
              </a:solidFill>
              <a:effectLst/>
              <a:latin typeface="Times New Roman" panose="02020603050405020304" pitchFamily="18" charset="0"/>
              <a:ea typeface="+mn-ea"/>
              <a:cs typeface="Times New Roman" panose="02020603050405020304" pitchFamily="18" charset="0"/>
            </a:rPr>
            <a:t> </a:t>
          </a:r>
        </a:p>
        <a:p>
          <a:r>
            <a:rPr lang="hr-HR" sz="1200">
              <a:solidFill>
                <a:schemeClr val="dk1"/>
              </a:solidFill>
              <a:effectLst/>
              <a:latin typeface="Times New Roman" panose="02020603050405020304" pitchFamily="18" charset="0"/>
              <a:ea typeface="+mn-ea"/>
              <a:cs typeface="Times New Roman" panose="02020603050405020304" pitchFamily="18" charset="0"/>
            </a:rPr>
            <a:t>323-rashodi za usluge - u odnosu na prošlo izvještajno razdoblje povećani   a sastoje se od :</a:t>
          </a:r>
        </a:p>
        <a:p>
          <a:endParaRPr lang="hr-HR" sz="1200">
            <a:solidFill>
              <a:schemeClr val="dk1"/>
            </a:solidFill>
            <a:effectLst/>
            <a:latin typeface="Times New Roman" panose="02020603050405020304" pitchFamily="18" charset="0"/>
            <a:ea typeface="+mn-ea"/>
            <a:cs typeface="Times New Roman" panose="02020603050405020304" pitchFamily="18" charset="0"/>
          </a:endParaRPr>
        </a:p>
        <a:p>
          <a:pPr lvl="0"/>
          <a:r>
            <a:rPr lang="hr-HR" sz="1200">
              <a:solidFill>
                <a:schemeClr val="dk1"/>
              </a:solidFill>
              <a:effectLst/>
              <a:latin typeface="Times New Roman" panose="02020603050405020304" pitchFamily="18" charset="0"/>
              <a:ea typeface="+mn-ea"/>
              <a:cs typeface="Times New Roman" panose="02020603050405020304" pitchFamily="18" charset="0"/>
            </a:rPr>
            <a:t>- 3231-usluge telefona, interneta , pošte- U 2025. godini pristupili smo nabavi sitnog inventara i opreme te  uključujući troškove prijevoza i poštarine navedeni su u 2025. godini iznosili 563,47 eura što je povećanje za 57,9 % u odnosu na 2024. godinu. Index 157,9.</a:t>
          </a:r>
        </a:p>
        <a:p>
          <a:pPr lvl="0"/>
          <a:r>
            <a:rPr lang="hr-HR" sz="1200">
              <a:solidFill>
                <a:schemeClr val="dk1"/>
              </a:solidFill>
              <a:effectLst/>
              <a:latin typeface="Times New Roman" panose="02020603050405020304" pitchFamily="18" charset="0"/>
              <a:ea typeface="+mn-ea"/>
              <a:cs typeface="Times New Roman" panose="02020603050405020304" pitchFamily="18" charset="0"/>
            </a:rPr>
            <a:t>- 3232- usluge tekućeg investicijskog održavanja - Navedeni rashodi odnose se na sve redovne i izvanredne usluge održavanja npr. pumpe za grijanje, sustava ventilacije, vatrodojava,  plinodojave, servis vatrogasnih aparata, plinskog bojlera. Održavanje i čišćenje separatora masnoće odrađeno prvi puta u 2025. godini. Navedeni rashodi obavljaju se sukladno zaštiti na radu te prema potrebi za servisom  i održavanjem postojećih uređaja. U 2025. godini u odnosu na 2024. godinu povećanje. Indeks 599,2.</a:t>
          </a:r>
        </a:p>
        <a:p>
          <a:pPr lvl="0"/>
          <a:r>
            <a:rPr lang="hr-HR" sz="1200">
              <a:solidFill>
                <a:schemeClr val="dk1"/>
              </a:solidFill>
              <a:effectLst/>
              <a:latin typeface="Times New Roman" panose="02020603050405020304" pitchFamily="18" charset="0"/>
              <a:ea typeface="+mn-ea"/>
              <a:cs typeface="Times New Roman" panose="02020603050405020304" pitchFamily="18" charset="0"/>
            </a:rPr>
            <a:t>- 3233 -usluge promidžbe i informiranja - imali smo objavu oglasa u Narodim novinama- reizbor ravnatelja. Navedenih troškova nije bilo u istom izvještajnom razdoblju prethodne godine.</a:t>
          </a:r>
        </a:p>
        <a:p>
          <a:pPr lvl="0"/>
          <a:r>
            <a:rPr lang="hr-HR" sz="1200">
              <a:solidFill>
                <a:schemeClr val="dk1"/>
              </a:solidFill>
              <a:effectLst/>
              <a:latin typeface="Times New Roman" panose="02020603050405020304" pitchFamily="18" charset="0"/>
              <a:ea typeface="+mn-ea"/>
              <a:cs typeface="Times New Roman" panose="02020603050405020304" pitchFamily="18" charset="0"/>
            </a:rPr>
            <a:t>- 3234 – komunalne usluge - Rashodi za komunalne usluge u 2025. godini  uslijed promjena u obračunu kod poslovnog partnera, komunalne usluge-odvoz otpada - obračunava nam se po cjeniku za poslovne subjekte dok su se u istom razdoblju prethodne godine obračunavali po cjeniku za kućanstva.</a:t>
          </a:r>
        </a:p>
        <a:p>
          <a:pPr lvl="0"/>
          <a:r>
            <a:rPr lang="hr-HR" sz="1200">
              <a:solidFill>
                <a:schemeClr val="dk1"/>
              </a:solidFill>
              <a:effectLst/>
              <a:latin typeface="Times New Roman" panose="02020603050405020304" pitchFamily="18" charset="0"/>
              <a:ea typeface="+mn-ea"/>
              <a:cs typeface="Times New Roman" panose="02020603050405020304" pitchFamily="18" charset="0"/>
            </a:rPr>
            <a:t>- 3235- zakupnine i najamnine- Zakupnine i najamnine znatno povećane indeks 1200 iz razloga jer smo nabavu stroja za kopiranje i printanje izvršili u prosincu 2024. godine te je u 2024. godini trošak najamnine bio samo za prosinac 50,00 eura dok  navedeni trošak imamo u cijelom ovom izvještajnom razdoblju od siječnja do prosinca te na godišnjoj razini trošak iznosi 600,00 eura, dok je u istom izvještajnom razdoblju prethodne godine iznosio 50,00  eura iz navedenog indeks 1200.</a:t>
          </a:r>
        </a:p>
        <a:p>
          <a:pPr lvl="0"/>
          <a:r>
            <a:rPr lang="hr-HR" sz="1200">
              <a:solidFill>
                <a:schemeClr val="dk1"/>
              </a:solidFill>
              <a:effectLst/>
              <a:latin typeface="Times New Roman" panose="02020603050405020304" pitchFamily="18" charset="0"/>
              <a:ea typeface="+mn-ea"/>
              <a:cs typeface="Times New Roman" panose="02020603050405020304" pitchFamily="18" charset="0"/>
            </a:rPr>
            <a:t>- 3236 – zdravstvene i veterinarske usluge - Navedeni rashodi smanjeni , index 96,4. Uslijed promjena kod zaposlenih neki od novozaposleni imali su već obavljene preglede -sanitarne i liječničke potvrde te za iste nije bilo navedenog troška u ovom izvještajnom razdoblju.</a:t>
          </a:r>
        </a:p>
        <a:p>
          <a:pPr lvl="0"/>
          <a:r>
            <a:rPr lang="hr-HR" sz="1200">
              <a:solidFill>
                <a:schemeClr val="dk1"/>
              </a:solidFill>
              <a:effectLst/>
              <a:latin typeface="Times New Roman" panose="02020603050405020304" pitchFamily="18" charset="0"/>
              <a:ea typeface="+mn-ea"/>
              <a:cs typeface="Times New Roman" panose="02020603050405020304" pitchFamily="18" charset="0"/>
            </a:rPr>
            <a:t>- 3237 – intelektualne usluge - Rashodi u razini 2024. godine - povećanje 2,7%.  Navedeni rashodi odnose se na intelektualne usluge za potrebe obavljana zaštite na radu.</a:t>
          </a:r>
        </a:p>
        <a:p>
          <a:pPr lvl="0"/>
          <a:r>
            <a:rPr lang="hr-HR" sz="1200">
              <a:solidFill>
                <a:schemeClr val="dk1"/>
              </a:solidFill>
              <a:effectLst/>
              <a:latin typeface="Times New Roman" panose="02020603050405020304" pitchFamily="18" charset="0"/>
              <a:ea typeface="+mn-ea"/>
              <a:cs typeface="Times New Roman" panose="02020603050405020304" pitchFamily="18" charset="0"/>
            </a:rPr>
            <a:t>- 3238 – računalne usluge - U 2025. godini došlo je do povećanja mjesečne cijene za održavanje računalnih programa i sigurnosne kopije te je bilo potrebno pristupiti nabavi novih programa da se cjelokupno poslovanje prenese kod istog pružatelja usluga kao priprema za sustav riznice. Navedeni troškovi uslijed navedenog povećani za 76,7 % u odnosu na isto izvještajno razdoblje prethodne godine.</a:t>
          </a:r>
        </a:p>
        <a:p>
          <a:pPr lvl="0"/>
          <a:r>
            <a:rPr lang="hr-HR" sz="1200">
              <a:solidFill>
                <a:schemeClr val="dk1"/>
              </a:solidFill>
              <a:effectLst/>
              <a:latin typeface="Times New Roman" panose="02020603050405020304" pitchFamily="18" charset="0"/>
              <a:ea typeface="+mn-ea"/>
              <a:cs typeface="Times New Roman" panose="02020603050405020304" pitchFamily="18" charset="0"/>
            </a:rPr>
            <a:t>- 3239 – ostale usluge - Navedeni rashodi odnose se za rashode izrade fotografija za djecu, rashode za nabavu trajnih tegli, cvijeća i zelenila za uređenje Vrtića, te su u 2025. godini iznosili 3420,15 eura u odnosu na 500 eura u 2024. godini i čega proizlazi index 684.</a:t>
          </a:r>
        </a:p>
        <a:p>
          <a:r>
            <a:rPr lang="hr-HR" sz="1200">
              <a:solidFill>
                <a:schemeClr val="dk1"/>
              </a:solidFill>
              <a:effectLst/>
              <a:latin typeface="Times New Roman" panose="02020603050405020304" pitchFamily="18" charset="0"/>
              <a:ea typeface="+mn-ea"/>
              <a:cs typeface="Times New Roman" panose="02020603050405020304" pitchFamily="18" charset="0"/>
            </a:rPr>
            <a:t> </a:t>
          </a:r>
        </a:p>
        <a:p>
          <a:r>
            <a:rPr lang="hr-HR" sz="1200">
              <a:solidFill>
                <a:schemeClr val="dk1"/>
              </a:solidFill>
              <a:effectLst/>
              <a:latin typeface="Times New Roman" panose="02020603050405020304" pitchFamily="18" charset="0"/>
              <a:ea typeface="+mn-ea"/>
              <a:cs typeface="Times New Roman" panose="02020603050405020304" pitchFamily="18" charset="0"/>
            </a:rPr>
            <a:t>329-ostali nespomenuti rashodi poslovanja 341,36 eura. U odnosu na prethodno izvještajno razdoblje smanjeni (indeks 59,6).  </a:t>
          </a:r>
        </a:p>
        <a:p>
          <a:r>
            <a:rPr lang="hr-HR" sz="1200">
              <a:solidFill>
                <a:schemeClr val="dk1"/>
              </a:solidFill>
              <a:effectLst/>
              <a:latin typeface="Times New Roman" panose="02020603050405020304" pitchFamily="18" charset="0"/>
              <a:ea typeface="+mn-ea"/>
              <a:cs typeface="Times New Roman" panose="02020603050405020304" pitchFamily="18" charset="0"/>
            </a:rPr>
            <a:t>343-financijski rashodi - u ovom izvještajnom razdoblju imali smo trošak zatvaranja poslovnog računa zbog prelaska u sustav riznice. Navedeni trošak nije bio u prethodnom izvještajnom razdoblju te je povećanje 5,5 % ,  indeks 105,5.</a:t>
          </a:r>
        </a:p>
        <a:p>
          <a:r>
            <a:rPr lang="hr-HR" sz="1200">
              <a:solidFill>
                <a:schemeClr val="dk1"/>
              </a:solidFill>
              <a:effectLst/>
              <a:latin typeface="Times New Roman" panose="02020603050405020304" pitchFamily="18" charset="0"/>
              <a:ea typeface="+mn-ea"/>
              <a:cs typeface="Times New Roman" panose="02020603050405020304" pitchFamily="18" charset="0"/>
            </a:rPr>
            <a:t> </a:t>
          </a:r>
        </a:p>
        <a:p>
          <a:r>
            <a:rPr lang="hr-HR" sz="1200">
              <a:solidFill>
                <a:schemeClr val="dk1"/>
              </a:solidFill>
              <a:effectLst/>
              <a:latin typeface="Times New Roman" panose="02020603050405020304" pitchFamily="18" charset="0"/>
              <a:ea typeface="+mn-ea"/>
              <a:cs typeface="Times New Roman" panose="02020603050405020304" pitchFamily="18" charset="0"/>
            </a:rPr>
            <a:t>422-rashodi za nabave opreme - Uslijed nabave opreme i sitnog inventara za potrebe planiranog izdvojenog objekta rashodi povećani te indeks iznosi 535,5.</a:t>
          </a:r>
        </a:p>
        <a:p>
          <a:r>
            <a:rPr lang="hr-HR" sz="1200">
              <a:solidFill>
                <a:schemeClr val="dk1"/>
              </a:solidFill>
              <a:effectLst/>
              <a:latin typeface="Times New Roman" panose="02020603050405020304" pitchFamily="18" charset="0"/>
              <a:ea typeface="+mn-ea"/>
              <a:cs typeface="Times New Roman" panose="02020603050405020304" pitchFamily="18" charset="0"/>
            </a:rPr>
            <a:t> </a:t>
          </a:r>
        </a:p>
        <a:p>
          <a:r>
            <a:rPr lang="hr-HR" sz="1200">
              <a:solidFill>
                <a:schemeClr val="dk1"/>
              </a:solidFill>
              <a:effectLst/>
              <a:latin typeface="Times New Roman" panose="02020603050405020304" pitchFamily="18" charset="0"/>
              <a:ea typeface="+mn-ea"/>
              <a:cs typeface="Times New Roman" panose="02020603050405020304" pitchFamily="18" charset="0"/>
            </a:rPr>
            <a:t>426- ulaganja u računalne programe  -u ovom izvještajnom razdoblju pristupili smo nabavi programa za uredsko poslovanje te smo sve programe objedinili kod istog pružatelja usluge. Rashod smanjeni u odnosu na isto izvještajno razdoblje prethodne godine te indeks iznosi 93,5.</a:t>
          </a:r>
        </a:p>
        <a:p>
          <a:r>
            <a:rPr lang="hr-HR" sz="1200">
              <a:solidFill>
                <a:schemeClr val="dk1"/>
              </a:solidFill>
              <a:effectLst/>
              <a:latin typeface="Times New Roman" panose="02020603050405020304" pitchFamily="18" charset="0"/>
              <a:ea typeface="+mn-ea"/>
              <a:cs typeface="Times New Roman" panose="02020603050405020304" pitchFamily="18" charset="0"/>
            </a:rPr>
            <a:t> </a:t>
          </a:r>
        </a:p>
        <a:p>
          <a:r>
            <a:rPr lang="hr-HR" sz="1200">
              <a:solidFill>
                <a:schemeClr val="dk1"/>
              </a:solidFill>
              <a:effectLst/>
              <a:latin typeface="Times New Roman" panose="02020603050405020304" pitchFamily="18" charset="0"/>
              <a:ea typeface="+mn-ea"/>
              <a:cs typeface="Times New Roman" panose="02020603050405020304" pitchFamily="18" charset="0"/>
            </a:rPr>
            <a:t>Dječji vrtić je javna ustanova koja ostvaruje </a:t>
          </a:r>
          <a:r>
            <a:rPr lang="de-DE" sz="1200">
              <a:solidFill>
                <a:schemeClr val="dk1"/>
              </a:solidFill>
              <a:effectLst/>
              <a:latin typeface="Times New Roman" panose="02020603050405020304" pitchFamily="18" charset="0"/>
              <a:ea typeface="+mn-ea"/>
              <a:cs typeface="Times New Roman" panose="02020603050405020304" pitchFamily="18" charset="0"/>
            </a:rPr>
            <a:t>redovite programe njege, odgoja, obrazovanja, zdravstvene zaštite, prehrane i socijalne skrbi djece rane i predškolske dobi, koji su prilagođeni razvojnim potrebama djece te njihovim mogućnostima i sposobnostima</a:t>
          </a:r>
          <a:r>
            <a:rPr lang="pl-PL" sz="1200">
              <a:solidFill>
                <a:schemeClr val="dk1"/>
              </a:solidFill>
              <a:effectLst/>
              <a:latin typeface="Times New Roman" panose="02020603050405020304" pitchFamily="18" charset="0"/>
              <a:ea typeface="+mn-ea"/>
              <a:cs typeface="Times New Roman" panose="02020603050405020304" pitchFamily="18" charset="0"/>
            </a:rPr>
            <a:t>.</a:t>
          </a:r>
          <a:r>
            <a:rPr lang="hr-HR" sz="1200">
              <a:solidFill>
                <a:schemeClr val="dk1"/>
              </a:solidFill>
              <a:effectLst/>
              <a:latin typeface="Times New Roman" panose="02020603050405020304" pitchFamily="18" charset="0"/>
              <a:ea typeface="+mn-ea"/>
              <a:cs typeface="Times New Roman" panose="02020603050405020304" pitchFamily="18" charset="0"/>
            </a:rPr>
            <a:t> Osnivač i vlasnik ustanove je Općina Gornja Stubica.</a:t>
          </a:r>
        </a:p>
        <a:p>
          <a:r>
            <a:rPr lang="hr-HR" sz="1200">
              <a:solidFill>
                <a:schemeClr val="dk1"/>
              </a:solidFill>
              <a:effectLst/>
              <a:latin typeface="Times New Roman" panose="02020603050405020304" pitchFamily="18" charset="0"/>
              <a:ea typeface="+mn-ea"/>
              <a:cs typeface="Times New Roman" panose="02020603050405020304" pitchFamily="18" charset="0"/>
            </a:rPr>
            <a:t> </a:t>
          </a:r>
        </a:p>
        <a:p>
          <a:r>
            <a:rPr lang="hr-HR" sz="1200">
              <a:solidFill>
                <a:schemeClr val="dk1"/>
              </a:solidFill>
              <a:effectLst/>
              <a:latin typeface="Times New Roman" panose="02020603050405020304" pitchFamily="18" charset="0"/>
              <a:ea typeface="+mn-ea"/>
              <a:cs typeface="Times New Roman" panose="02020603050405020304" pitchFamily="18" charset="0"/>
            </a:rPr>
            <a:t>Financijsko poslovanje Dječjeg vrtića JUREK tijekom razdoblja 01.01.2025.-31.12.2025. godine izvršeno je prema financijskim mogućnostima ustanove poštujući zakonske propise. Na dan 31.12.2025. Dječji vrtić ima 27 zaposlenih ukupno od čega je 5 djelatnika zaposleno na određeno. </a:t>
          </a:r>
        </a:p>
        <a:p>
          <a:r>
            <a:rPr lang="hr-HR" sz="1200">
              <a:solidFill>
                <a:schemeClr val="dk1"/>
              </a:solidFill>
              <a:effectLst/>
              <a:latin typeface="Times New Roman" panose="02020603050405020304" pitchFamily="18" charset="0"/>
              <a:ea typeface="+mn-ea"/>
              <a:cs typeface="Times New Roman" panose="02020603050405020304" pitchFamily="18" charset="0"/>
            </a:rPr>
            <a:t> </a:t>
          </a:r>
        </a:p>
        <a:p>
          <a:r>
            <a:rPr lang="hr-HR" sz="1200" b="1">
              <a:solidFill>
                <a:schemeClr val="dk1"/>
              </a:solidFill>
              <a:effectLst/>
              <a:latin typeface="Times New Roman" panose="02020603050405020304" pitchFamily="18" charset="0"/>
              <a:ea typeface="+mn-ea"/>
              <a:cs typeface="Times New Roman" panose="02020603050405020304" pitchFamily="18" charset="0"/>
            </a:rPr>
            <a:t>1.4.  POSEBNI IZVJEŠTAJI ZA RAZDOBLJE OD 01.01.2025 DO 31.12.2025. GODINE</a:t>
          </a:r>
          <a:endParaRPr lang="hr-HR" sz="1200">
            <a:solidFill>
              <a:schemeClr val="dk1"/>
            </a:solidFill>
            <a:effectLst/>
            <a:latin typeface="Times New Roman" panose="02020603050405020304" pitchFamily="18" charset="0"/>
            <a:ea typeface="+mn-ea"/>
            <a:cs typeface="Times New Roman" panose="02020603050405020304" pitchFamily="18" charset="0"/>
          </a:endParaRPr>
        </a:p>
        <a:p>
          <a:r>
            <a:rPr lang="hr-HR" sz="1200" b="1">
              <a:solidFill>
                <a:schemeClr val="dk1"/>
              </a:solidFill>
              <a:effectLst/>
              <a:latin typeface="Times New Roman" panose="02020603050405020304" pitchFamily="18" charset="0"/>
              <a:ea typeface="+mn-ea"/>
              <a:cs typeface="Times New Roman" panose="02020603050405020304" pitchFamily="18" charset="0"/>
            </a:rPr>
            <a:t> </a:t>
          </a:r>
          <a:endParaRPr lang="hr-HR" sz="1200">
            <a:solidFill>
              <a:schemeClr val="dk1"/>
            </a:solidFill>
            <a:effectLst/>
            <a:latin typeface="Times New Roman" panose="02020603050405020304" pitchFamily="18" charset="0"/>
            <a:ea typeface="+mn-ea"/>
            <a:cs typeface="Times New Roman" panose="02020603050405020304" pitchFamily="18" charset="0"/>
          </a:endParaRPr>
        </a:p>
        <a:p>
          <a:r>
            <a:rPr lang="hr-HR" sz="1200" b="1">
              <a:solidFill>
                <a:schemeClr val="dk1"/>
              </a:solidFill>
              <a:effectLst/>
              <a:latin typeface="Times New Roman" panose="02020603050405020304" pitchFamily="18" charset="0"/>
              <a:ea typeface="+mn-ea"/>
              <a:cs typeface="Times New Roman" panose="02020603050405020304" pitchFamily="18" charset="0"/>
            </a:rPr>
            <a:t>IZVJEŠTAJ O ZADUŽIVANJU NA DOMAĆEM I STRANOM TRŽIŠTU NOVCA I KAPITALA</a:t>
          </a:r>
          <a:endParaRPr lang="hr-HR" sz="1200">
            <a:solidFill>
              <a:schemeClr val="dk1"/>
            </a:solidFill>
            <a:effectLst/>
            <a:latin typeface="Times New Roman" panose="02020603050405020304" pitchFamily="18" charset="0"/>
            <a:ea typeface="+mn-ea"/>
            <a:cs typeface="Times New Roman" panose="02020603050405020304" pitchFamily="18" charset="0"/>
          </a:endParaRPr>
        </a:p>
        <a:p>
          <a:r>
            <a:rPr lang="hr-HR" sz="1200">
              <a:solidFill>
                <a:schemeClr val="dk1"/>
              </a:solidFill>
              <a:effectLst/>
              <a:latin typeface="Times New Roman" panose="02020603050405020304" pitchFamily="18" charset="0"/>
              <a:ea typeface="+mn-ea"/>
              <a:cs typeface="Times New Roman" panose="02020603050405020304" pitchFamily="18" charset="0"/>
            </a:rPr>
            <a:t>Dječji vrtić JUREK u razdoblju od 01.01.2025. do 31.12.2025. godine nije se zaduživao na domaćem i stranom tržištu novca i kapitala.</a:t>
          </a:r>
        </a:p>
        <a:p>
          <a:r>
            <a:rPr lang="hr-HR" sz="1200">
              <a:solidFill>
                <a:schemeClr val="dk1"/>
              </a:solidFill>
              <a:effectLst/>
              <a:latin typeface="Times New Roman" panose="02020603050405020304" pitchFamily="18" charset="0"/>
              <a:ea typeface="+mn-ea"/>
              <a:cs typeface="Times New Roman" panose="02020603050405020304" pitchFamily="18" charset="0"/>
            </a:rPr>
            <a:t> </a:t>
          </a:r>
        </a:p>
        <a:p>
          <a:r>
            <a:rPr lang="hr-HR" sz="1200" b="1">
              <a:solidFill>
                <a:schemeClr val="dk1"/>
              </a:solidFill>
              <a:effectLst/>
              <a:latin typeface="Times New Roman" panose="02020603050405020304" pitchFamily="18" charset="0"/>
              <a:ea typeface="+mn-ea"/>
              <a:cs typeface="Times New Roman" panose="02020603050405020304" pitchFamily="18" charset="0"/>
            </a:rPr>
            <a:t>IZVJEŠTAJ O KORIŠTENJU SREDSTAVA FONDOVA EUROPSKE UNIJE</a:t>
          </a:r>
          <a:endParaRPr lang="hr-HR" sz="1200">
            <a:solidFill>
              <a:schemeClr val="dk1"/>
            </a:solidFill>
            <a:effectLst/>
            <a:latin typeface="Times New Roman" panose="02020603050405020304" pitchFamily="18" charset="0"/>
            <a:ea typeface="+mn-ea"/>
            <a:cs typeface="Times New Roman" panose="02020603050405020304" pitchFamily="18" charset="0"/>
          </a:endParaRPr>
        </a:p>
        <a:p>
          <a:r>
            <a:rPr lang="hr-HR" sz="1200">
              <a:solidFill>
                <a:schemeClr val="dk1"/>
              </a:solidFill>
              <a:effectLst/>
              <a:latin typeface="Times New Roman" panose="02020603050405020304" pitchFamily="18" charset="0"/>
              <a:ea typeface="+mn-ea"/>
              <a:cs typeface="Times New Roman" panose="02020603050405020304" pitchFamily="18" charset="0"/>
            </a:rPr>
            <a:t>Dječji vrtić JUREK u razdoblju od 01.01.2025. do 31.12.2025. godine nije koristio sredstva iz fondova EU.</a:t>
          </a:r>
        </a:p>
        <a:p>
          <a:r>
            <a:rPr lang="hr-HR" sz="1200" b="1">
              <a:solidFill>
                <a:schemeClr val="dk1"/>
              </a:solidFill>
              <a:effectLst/>
              <a:latin typeface="Times New Roman" panose="02020603050405020304" pitchFamily="18" charset="0"/>
              <a:ea typeface="+mn-ea"/>
              <a:cs typeface="Times New Roman" panose="02020603050405020304" pitchFamily="18" charset="0"/>
            </a:rPr>
            <a:t> </a:t>
          </a:r>
          <a:endParaRPr lang="hr-HR" sz="1200">
            <a:solidFill>
              <a:schemeClr val="dk1"/>
            </a:solidFill>
            <a:effectLst/>
            <a:latin typeface="Times New Roman" panose="02020603050405020304" pitchFamily="18" charset="0"/>
            <a:ea typeface="+mn-ea"/>
            <a:cs typeface="Times New Roman" panose="02020603050405020304" pitchFamily="18" charset="0"/>
          </a:endParaRPr>
        </a:p>
        <a:p>
          <a:r>
            <a:rPr lang="hr-HR" sz="1200" b="1">
              <a:solidFill>
                <a:schemeClr val="dk1"/>
              </a:solidFill>
              <a:effectLst/>
              <a:latin typeface="Times New Roman" panose="02020603050405020304" pitchFamily="18" charset="0"/>
              <a:ea typeface="+mn-ea"/>
              <a:cs typeface="Times New Roman" panose="02020603050405020304" pitchFamily="18" charset="0"/>
            </a:rPr>
            <a:t>IZVJEŠTAJ O DANIM ZAJMOVIMA I POTRAŽIVANJIMA PO DANIM ZAJMOVIMA</a:t>
          </a:r>
          <a:endParaRPr lang="hr-HR" sz="1200">
            <a:solidFill>
              <a:schemeClr val="dk1"/>
            </a:solidFill>
            <a:effectLst/>
            <a:latin typeface="Times New Roman" panose="02020603050405020304" pitchFamily="18" charset="0"/>
            <a:ea typeface="+mn-ea"/>
            <a:cs typeface="Times New Roman" panose="02020603050405020304" pitchFamily="18" charset="0"/>
          </a:endParaRPr>
        </a:p>
        <a:p>
          <a:r>
            <a:rPr lang="hr-HR" sz="1200">
              <a:solidFill>
                <a:schemeClr val="dk1"/>
              </a:solidFill>
              <a:effectLst/>
              <a:latin typeface="Times New Roman" panose="02020603050405020304" pitchFamily="18" charset="0"/>
              <a:ea typeface="+mn-ea"/>
              <a:cs typeface="Times New Roman" panose="02020603050405020304" pitchFamily="18" charset="0"/>
            </a:rPr>
            <a:t>Dječji vrtić JUREK u razdoblju od 01.01.2025. do 31.12.2025. godine nije koristio ni davao zajmove te nije imao potraživanja po danim zajmovima.</a:t>
          </a:r>
        </a:p>
        <a:p>
          <a:r>
            <a:rPr lang="hr-HR" sz="1200">
              <a:solidFill>
                <a:schemeClr val="dk1"/>
              </a:solidFill>
              <a:effectLst/>
              <a:latin typeface="Times New Roman" panose="02020603050405020304" pitchFamily="18" charset="0"/>
              <a:ea typeface="+mn-ea"/>
              <a:cs typeface="Times New Roman" panose="02020603050405020304" pitchFamily="18" charset="0"/>
            </a:rPr>
            <a:t> </a:t>
          </a:r>
        </a:p>
        <a:p>
          <a:r>
            <a:rPr lang="hr-HR" sz="1200" b="1">
              <a:solidFill>
                <a:schemeClr val="dk1"/>
              </a:solidFill>
              <a:effectLst/>
              <a:latin typeface="Times New Roman" panose="02020603050405020304" pitchFamily="18" charset="0"/>
              <a:ea typeface="+mn-ea"/>
              <a:cs typeface="Times New Roman" panose="02020603050405020304" pitchFamily="18" charset="0"/>
            </a:rPr>
            <a:t>IZVJEŠTAJ O STANJU POTRAŽIVANJA I DOSPJELIH OBAVEZA TE O STANJU POTENCIJALNIH OBAVEZA PO OSNOVI SUDSKIH SPOROVA</a:t>
          </a:r>
          <a:endParaRPr lang="hr-HR" sz="1200">
            <a:solidFill>
              <a:schemeClr val="dk1"/>
            </a:solidFill>
            <a:effectLst/>
            <a:latin typeface="Times New Roman" panose="02020603050405020304" pitchFamily="18" charset="0"/>
            <a:ea typeface="+mn-ea"/>
            <a:cs typeface="Times New Roman" panose="02020603050405020304" pitchFamily="18" charset="0"/>
          </a:endParaRPr>
        </a:p>
        <a:p>
          <a:endParaRPr lang="hr-HR" sz="1200">
            <a:solidFill>
              <a:schemeClr val="dk1"/>
            </a:solidFill>
            <a:effectLst/>
            <a:latin typeface="Times New Roman" panose="02020603050405020304" pitchFamily="18" charset="0"/>
            <a:ea typeface="+mn-ea"/>
            <a:cs typeface="Times New Roman" panose="02020603050405020304" pitchFamily="18" charset="0"/>
          </a:endParaRPr>
        </a:p>
        <a:p>
          <a:r>
            <a:rPr lang="hr-HR" sz="1200">
              <a:solidFill>
                <a:schemeClr val="dk1"/>
              </a:solidFill>
              <a:effectLst/>
              <a:latin typeface="Times New Roman" panose="02020603050405020304" pitchFamily="18" charset="0"/>
              <a:ea typeface="+mn-ea"/>
              <a:cs typeface="Times New Roman" panose="02020603050405020304" pitchFamily="18" charset="0"/>
            </a:rPr>
            <a:t>Na dan 31.12.2025.godine ukupne obveze iznose 50.597,92  EUR-a. Odnose se na obveze za zaposlene u iznosu od 48.330,78 EUR-a,  obveze za materijalne rashode u iznosu od 2.265,48EUR-a, obveze za financijske rashode u iznosu od 1,66 EUR-a .</a:t>
          </a:r>
        </a:p>
        <a:p>
          <a:r>
            <a:rPr lang="hr-HR" sz="1200">
              <a:solidFill>
                <a:schemeClr val="dk1"/>
              </a:solidFill>
              <a:effectLst/>
              <a:latin typeface="Times New Roman" panose="02020603050405020304" pitchFamily="18" charset="0"/>
              <a:ea typeface="+mn-ea"/>
              <a:cs typeface="Times New Roman" panose="02020603050405020304" pitchFamily="18" charset="0"/>
            </a:rPr>
            <a:t> </a:t>
          </a:r>
        </a:p>
        <a:p>
          <a:r>
            <a:rPr lang="hr-HR" sz="1200">
              <a:solidFill>
                <a:schemeClr val="dk1"/>
              </a:solidFill>
              <a:effectLst/>
              <a:latin typeface="Times New Roman" panose="02020603050405020304" pitchFamily="18" charset="0"/>
              <a:ea typeface="+mn-ea"/>
              <a:cs typeface="Times New Roman" panose="02020603050405020304" pitchFamily="18" charset="0"/>
            </a:rPr>
            <a:t>Dječji vrtić JUREK u razdoblju od 01.01.2025. do 31.12.2025. godine nema sudskih sporova te nema potencijalnih obaveza po osnovi sudskih sporova.</a:t>
          </a:r>
        </a:p>
        <a:p>
          <a:r>
            <a:rPr lang="hr-HR" sz="1200">
              <a:solidFill>
                <a:schemeClr val="dk1"/>
              </a:solidFill>
              <a:effectLst/>
              <a:latin typeface="Times New Roman" panose="02020603050405020304" pitchFamily="18" charset="0"/>
              <a:ea typeface="+mn-ea"/>
              <a:cs typeface="Times New Roman" panose="02020603050405020304" pitchFamily="18" charset="0"/>
            </a:rPr>
            <a:t> </a:t>
          </a:r>
        </a:p>
        <a:p>
          <a:r>
            <a:rPr lang="hr-HR" sz="1200">
              <a:solidFill>
                <a:schemeClr val="dk1"/>
              </a:solidFill>
              <a:effectLst/>
              <a:latin typeface="Times New Roman" panose="02020603050405020304" pitchFamily="18" charset="0"/>
              <a:ea typeface="+mn-ea"/>
              <a:cs typeface="Times New Roman" panose="02020603050405020304" pitchFamily="18" charset="0"/>
            </a:rPr>
            <a:t> </a:t>
          </a:r>
        </a:p>
        <a:p>
          <a:pPr algn="r"/>
          <a:r>
            <a:rPr lang="hr-HR" sz="1200">
              <a:solidFill>
                <a:schemeClr val="dk1"/>
              </a:solidFill>
              <a:effectLst/>
              <a:latin typeface="Times New Roman" panose="02020603050405020304" pitchFamily="18" charset="0"/>
              <a:ea typeface="+mn-ea"/>
              <a:cs typeface="Times New Roman" panose="02020603050405020304" pitchFamily="18" charset="0"/>
            </a:rPr>
            <a:t>														Predsjednica Upravnog vijeća:</a:t>
          </a:r>
        </a:p>
        <a:p>
          <a:pPr algn="r"/>
          <a:r>
            <a:rPr lang="hr-HR" sz="1200">
              <a:solidFill>
                <a:schemeClr val="dk1"/>
              </a:solidFill>
              <a:effectLst/>
              <a:latin typeface="Times New Roman" panose="02020603050405020304" pitchFamily="18" charset="0"/>
              <a:ea typeface="+mn-ea"/>
              <a:cs typeface="Times New Roman" panose="02020603050405020304" pitchFamily="18" charset="0"/>
            </a:rPr>
            <a:t>														___________________________</a:t>
          </a:r>
        </a:p>
        <a:p>
          <a:pPr algn="r"/>
          <a:r>
            <a:rPr lang="hr-HR" sz="1200">
              <a:solidFill>
                <a:schemeClr val="dk1"/>
              </a:solidFill>
              <a:effectLst/>
              <a:latin typeface="Times New Roman" panose="02020603050405020304" pitchFamily="18" charset="0"/>
              <a:ea typeface="+mn-ea"/>
              <a:cs typeface="Times New Roman" panose="02020603050405020304" pitchFamily="18" charset="0"/>
            </a:rPr>
            <a:t>														Marina Sviben Družinec</a:t>
          </a:r>
        </a:p>
        <a:p>
          <a:endParaRPr lang="hr-HR" sz="1100"/>
        </a:p>
      </xdr:txBody>
    </xdr:sp>
    <xdr:clientData/>
  </xdr:twoCellAnchor>
  <xdr:oneCellAnchor>
    <xdr:from>
      <xdr:col>9</xdr:col>
      <xdr:colOff>533400</xdr:colOff>
      <xdr:row>22</xdr:row>
      <xdr:rowOff>123825</xdr:rowOff>
    </xdr:from>
    <xdr:ext cx="184731" cy="264560"/>
    <xdr:sp macro="" textlink="">
      <xdr:nvSpPr>
        <xdr:cNvPr id="4" name="TekstniOkvir 3">
          <a:extLst>
            <a:ext uri="{FF2B5EF4-FFF2-40B4-BE49-F238E27FC236}">
              <a16:creationId xmlns:a16="http://schemas.microsoft.com/office/drawing/2014/main" id="{8953EDD0-A24F-50C3-1FB3-D301AC47B480}"/>
            </a:ext>
          </a:extLst>
        </xdr:cNvPr>
        <xdr:cNvSpPr txBox="1"/>
      </xdr:nvSpPr>
      <xdr:spPr>
        <a:xfrm>
          <a:off x="6019800" y="3686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sz="1100"/>
        </a:p>
      </xdr:txBody>
    </xdr:sp>
    <xdr:clientData/>
  </xdr:oneCellAnchor>
  <xdr:twoCellAnchor editAs="oneCell">
    <xdr:from>
      <xdr:col>1</xdr:col>
      <xdr:colOff>180975</xdr:colOff>
      <xdr:row>6</xdr:row>
      <xdr:rowOff>161924</xdr:rowOff>
    </xdr:from>
    <xdr:to>
      <xdr:col>11</xdr:col>
      <xdr:colOff>77036</xdr:colOff>
      <xdr:row>43</xdr:row>
      <xdr:rowOff>124655</xdr:rowOff>
    </xdr:to>
    <xdr:pic>
      <xdr:nvPicPr>
        <xdr:cNvPr id="6" name="Slika 5">
          <a:extLst>
            <a:ext uri="{FF2B5EF4-FFF2-40B4-BE49-F238E27FC236}">
              <a16:creationId xmlns:a16="http://schemas.microsoft.com/office/drawing/2014/main" id="{AE580ED0-F63C-823B-88E4-BF9E6D06E530}"/>
            </a:ext>
          </a:extLst>
        </xdr:cNvPr>
        <xdr:cNvPicPr>
          <a:picLocks noChangeAspect="1"/>
        </xdr:cNvPicPr>
      </xdr:nvPicPr>
      <xdr:blipFill>
        <a:blip xmlns:r="http://schemas.openxmlformats.org/officeDocument/2006/relationships" r:embed="rId1"/>
        <a:stretch>
          <a:fillRect/>
        </a:stretch>
      </xdr:blipFill>
      <xdr:spPr>
        <a:xfrm>
          <a:off x="790575" y="1133474"/>
          <a:ext cx="5992061" cy="5953956"/>
        </a:xfrm>
        <a:prstGeom prst="rect">
          <a:avLst/>
        </a:prstGeom>
      </xdr:spPr>
    </xdr:pic>
    <xdr:clientData/>
  </xdr:twoCellAnchor>
</xdr:wsDr>
</file>

<file path=xl/theme/theme1.xml><?xml version="1.0" encoding="utf-8"?>
<a:theme xmlns:a="http://schemas.openxmlformats.org/drawingml/2006/main" name="Tema sustav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autoPageBreaks="0"/>
  </sheetPr>
  <dimension ref="A1:R41"/>
  <sheetViews>
    <sheetView showGridLines="0" workbookViewId="0">
      <selection activeCell="N34" sqref="N34"/>
    </sheetView>
  </sheetViews>
  <sheetFormatPr defaultColWidth="6.85546875" defaultRowHeight="12.75" customHeight="1" x14ac:dyDescent="0.2"/>
  <cols>
    <col min="1" max="1" width="1.140625" customWidth="1"/>
    <col min="2" max="2" width="47.42578125" bestFit="1" customWidth="1"/>
    <col min="3" max="3" width="3.28515625" hidden="1" customWidth="1"/>
    <col min="4" max="4" width="9.7109375" hidden="1" customWidth="1"/>
    <col min="5" max="5" width="1.140625" hidden="1" customWidth="1"/>
    <col min="6" max="6" width="16.7109375" customWidth="1"/>
    <col min="7" max="7" width="9.7109375" customWidth="1"/>
    <col min="8" max="8" width="4" customWidth="1"/>
    <col min="9" max="9" width="11" customWidth="1"/>
    <col min="10" max="10" width="1.42578125" customWidth="1"/>
    <col min="11" max="11" width="11.85546875" customWidth="1"/>
    <col min="12" max="12" width="10.7109375" bestFit="1" customWidth="1"/>
    <col min="13" max="13" width="8.5703125" bestFit="1" customWidth="1"/>
    <col min="14" max="14" width="8.28515625" style="2" bestFit="1" customWidth="1"/>
    <col min="15" max="18" width="6.85546875" style="2"/>
  </cols>
  <sheetData>
    <row r="1" spans="1:14" s="5" customFormat="1" ht="15.75" x14ac:dyDescent="0.25">
      <c r="A1" s="172" t="s">
        <v>41</v>
      </c>
      <c r="B1" s="172"/>
      <c r="C1" s="173"/>
      <c r="D1" s="173"/>
      <c r="E1" s="173"/>
      <c r="F1" s="173"/>
      <c r="G1" s="173"/>
      <c r="H1" s="173"/>
      <c r="I1" s="173"/>
      <c r="J1" s="173"/>
      <c r="K1" s="173"/>
      <c r="L1" s="174"/>
      <c r="M1" s="175"/>
      <c r="N1" s="175"/>
    </row>
    <row r="2" spans="1:14" s="5" customFormat="1" ht="15.75" x14ac:dyDescent="0.25">
      <c r="A2" s="172" t="s">
        <v>42</v>
      </c>
      <c r="B2" s="172"/>
      <c r="C2" s="173"/>
      <c r="D2" s="173"/>
      <c r="E2" s="173"/>
      <c r="F2" s="173"/>
      <c r="G2" s="173"/>
      <c r="H2" s="173"/>
      <c r="I2" s="173"/>
      <c r="J2" s="173"/>
      <c r="K2" s="173"/>
      <c r="L2" s="174"/>
      <c r="M2" s="175"/>
      <c r="N2" s="175"/>
    </row>
    <row r="3" spans="1:14" s="5" customFormat="1" ht="15.75" x14ac:dyDescent="0.25">
      <c r="A3" s="172" t="s">
        <v>43</v>
      </c>
      <c r="B3" s="172"/>
      <c r="C3" s="173"/>
      <c r="D3" s="173"/>
      <c r="E3" s="173"/>
      <c r="F3" s="173"/>
      <c r="G3" s="173"/>
      <c r="H3" s="173"/>
      <c r="I3" s="173"/>
      <c r="J3" s="173"/>
      <c r="K3" s="173"/>
      <c r="L3" s="174"/>
      <c r="M3" s="175"/>
      <c r="N3" s="175"/>
    </row>
    <row r="4" spans="1:14" s="5" customFormat="1" ht="6.75" customHeight="1" x14ac:dyDescent="0.25">
      <c r="A4" s="176"/>
      <c r="B4" s="176"/>
      <c r="C4" s="173"/>
      <c r="D4" s="173"/>
      <c r="E4" s="173"/>
      <c r="F4" s="173"/>
      <c r="G4" s="173"/>
      <c r="H4" s="173"/>
      <c r="I4" s="173"/>
      <c r="J4" s="173"/>
      <c r="K4" s="173"/>
      <c r="L4" s="174"/>
      <c r="M4" s="175"/>
      <c r="N4" s="175"/>
    </row>
    <row r="5" spans="1:14" s="5" customFormat="1" ht="15" customHeight="1" x14ac:dyDescent="0.2">
      <c r="A5" s="172" t="s">
        <v>553</v>
      </c>
      <c r="B5" s="172"/>
      <c r="C5" s="172"/>
      <c r="D5" s="172"/>
      <c r="E5" s="172"/>
      <c r="F5" s="172"/>
      <c r="G5" s="172"/>
      <c r="H5" s="172"/>
      <c r="I5" s="172"/>
      <c r="J5" s="172"/>
      <c r="K5" s="172"/>
      <c r="L5" s="174"/>
      <c r="M5" s="175"/>
      <c r="N5" s="175"/>
    </row>
    <row r="6" spans="1:14" s="5" customFormat="1" ht="15" customHeight="1" x14ac:dyDescent="0.2">
      <c r="A6" s="172" t="s">
        <v>554</v>
      </c>
      <c r="B6" s="172"/>
      <c r="C6" s="172"/>
      <c r="D6" s="172"/>
      <c r="E6" s="172"/>
      <c r="F6" s="172"/>
      <c r="G6" s="172"/>
      <c r="H6" s="172"/>
      <c r="I6" s="172"/>
      <c r="J6" s="172"/>
      <c r="K6" s="172"/>
      <c r="L6" s="174"/>
      <c r="M6" s="175"/>
      <c r="N6" s="175"/>
    </row>
    <row r="7" spans="1:14" s="5" customFormat="1" ht="15" customHeight="1" x14ac:dyDescent="0.2">
      <c r="A7" s="172" t="s">
        <v>560</v>
      </c>
      <c r="B7" s="172"/>
      <c r="C7" s="172"/>
      <c r="D7" s="172"/>
      <c r="E7" s="172"/>
      <c r="F7" s="172"/>
      <c r="G7" s="172"/>
      <c r="H7" s="172"/>
      <c r="I7" s="172"/>
      <c r="J7" s="172"/>
      <c r="K7" s="172"/>
      <c r="L7" s="174"/>
      <c r="M7" s="175"/>
      <c r="N7" s="175"/>
    </row>
    <row r="8" spans="1:14" s="5" customFormat="1" ht="12" customHeight="1" x14ac:dyDescent="0.2">
      <c r="A8" s="172"/>
      <c r="B8" s="172"/>
      <c r="C8" s="172"/>
      <c r="D8" s="172"/>
      <c r="E8" s="172"/>
      <c r="F8" s="172"/>
      <c r="G8" s="172"/>
      <c r="H8" s="172"/>
      <c r="I8" s="172"/>
      <c r="J8" s="172"/>
      <c r="K8" s="172"/>
      <c r="L8" s="174"/>
      <c r="M8" s="175"/>
      <c r="N8" s="175"/>
    </row>
    <row r="9" spans="1:14" s="5" customFormat="1" ht="18.75" customHeight="1" x14ac:dyDescent="0.2">
      <c r="A9" s="183" t="s">
        <v>561</v>
      </c>
      <c r="B9" s="183"/>
      <c r="C9" s="183"/>
      <c r="D9" s="183"/>
      <c r="E9" s="183"/>
      <c r="F9" s="183"/>
      <c r="G9" s="183"/>
      <c r="H9" s="183"/>
      <c r="I9" s="183"/>
      <c r="J9" s="183"/>
      <c r="K9" s="183"/>
      <c r="L9" s="183"/>
      <c r="M9" s="183"/>
      <c r="N9" s="183"/>
    </row>
    <row r="10" spans="1:14" s="5" customFormat="1" ht="43.5" customHeight="1" x14ac:dyDescent="0.2">
      <c r="A10" s="183"/>
      <c r="B10" s="183"/>
      <c r="C10" s="183"/>
      <c r="D10" s="183"/>
      <c r="E10" s="183"/>
      <c r="F10" s="183"/>
      <c r="G10" s="183"/>
      <c r="H10" s="183"/>
      <c r="I10" s="183"/>
      <c r="J10" s="183"/>
      <c r="K10" s="183"/>
      <c r="L10" s="183"/>
      <c r="M10" s="183"/>
      <c r="N10" s="183"/>
    </row>
    <row r="11" spans="1:14" s="5" customFormat="1" ht="21" customHeight="1" x14ac:dyDescent="0.25">
      <c r="A11" s="184" t="s">
        <v>526</v>
      </c>
      <c r="B11" s="184"/>
      <c r="C11" s="184"/>
      <c r="D11" s="184"/>
      <c r="E11" s="184"/>
      <c r="F11" s="184"/>
      <c r="G11" s="184"/>
      <c r="H11" s="184"/>
      <c r="I11" s="184"/>
      <c r="J11" s="184"/>
      <c r="K11" s="184"/>
      <c r="L11" s="184"/>
      <c r="M11" s="184"/>
      <c r="N11" s="184"/>
    </row>
    <row r="12" spans="1:14" s="5" customFormat="1" ht="15.75" customHeight="1" x14ac:dyDescent="0.25">
      <c r="A12" s="99"/>
      <c r="B12" s="99"/>
      <c r="C12" s="99"/>
      <c r="D12" s="99"/>
      <c r="E12" s="99"/>
      <c r="F12" s="99"/>
      <c r="G12" s="99"/>
      <c r="H12" s="99"/>
      <c r="I12" s="99"/>
      <c r="J12" s="99"/>
      <c r="K12" s="99"/>
      <c r="L12" s="99"/>
      <c r="M12" s="99"/>
      <c r="N12" s="99"/>
    </row>
    <row r="13" spans="1:14" s="17" customFormat="1" ht="16.5" customHeight="1" x14ac:dyDescent="0.25">
      <c r="A13" s="179" t="s">
        <v>527</v>
      </c>
      <c r="B13" s="179"/>
      <c r="C13" s="179"/>
      <c r="D13" s="179"/>
      <c r="E13" s="179"/>
      <c r="F13" s="179"/>
      <c r="G13" s="179"/>
      <c r="H13" s="179"/>
      <c r="I13" s="179"/>
      <c r="J13" s="179"/>
      <c r="K13" s="179"/>
      <c r="L13" s="179"/>
      <c r="M13" s="179"/>
      <c r="N13" s="179"/>
    </row>
    <row r="14" spans="1:14" s="17" customFormat="1" ht="14.25" customHeight="1" x14ac:dyDescent="0.25">
      <c r="A14" s="100"/>
      <c r="B14" s="100"/>
      <c r="C14" s="100"/>
      <c r="D14" s="100"/>
      <c r="E14" s="100"/>
      <c r="F14" s="100"/>
      <c r="G14" s="100"/>
      <c r="H14" s="100"/>
      <c r="I14" s="100"/>
      <c r="J14" s="100"/>
      <c r="K14" s="100"/>
      <c r="L14" s="100"/>
      <c r="M14" s="100"/>
      <c r="N14" s="100"/>
    </row>
    <row r="15" spans="1:14" s="5" customFormat="1" ht="15.75" x14ac:dyDescent="0.25">
      <c r="A15" s="180" t="s">
        <v>44</v>
      </c>
      <c r="B15" s="180"/>
      <c r="C15" s="101"/>
      <c r="D15" s="101"/>
      <c r="E15" s="101"/>
      <c r="F15" s="101"/>
      <c r="G15" s="101"/>
      <c r="H15" s="101"/>
      <c r="I15" s="101"/>
      <c r="J15" s="101"/>
      <c r="K15" s="101"/>
      <c r="L15" s="12"/>
      <c r="M15" s="13"/>
      <c r="N15" s="13"/>
    </row>
    <row r="16" spans="1:14" s="5" customFormat="1" ht="29.25" customHeight="1" x14ac:dyDescent="0.2">
      <c r="A16" s="185" t="s">
        <v>528</v>
      </c>
      <c r="B16" s="185"/>
      <c r="C16" s="185"/>
      <c r="D16" s="185"/>
      <c r="E16" s="185"/>
      <c r="F16" s="185"/>
      <c r="G16" s="185"/>
      <c r="H16" s="185"/>
      <c r="I16" s="185"/>
      <c r="J16" s="185"/>
      <c r="K16" s="185"/>
      <c r="L16" s="185"/>
      <c r="M16" s="185"/>
      <c r="N16" s="185"/>
    </row>
    <row r="17" spans="1:14" s="5" customFormat="1" ht="15" customHeight="1" x14ac:dyDescent="0.2">
      <c r="A17" s="188"/>
      <c r="B17" s="188"/>
      <c r="C17" s="188"/>
      <c r="D17" s="188"/>
      <c r="E17" s="188"/>
      <c r="F17" s="188"/>
      <c r="G17" s="188"/>
      <c r="H17" s="188"/>
      <c r="I17" s="188"/>
      <c r="J17" s="188"/>
      <c r="K17" s="188"/>
      <c r="L17" s="188"/>
      <c r="M17" s="188"/>
      <c r="N17" s="188"/>
    </row>
    <row r="18" spans="1:14" s="5" customFormat="1" ht="25.5" customHeight="1" x14ac:dyDescent="0.25">
      <c r="A18" s="186" t="s">
        <v>138</v>
      </c>
      <c r="B18" s="186"/>
      <c r="C18" s="186"/>
      <c r="D18" s="186"/>
      <c r="E18" s="186"/>
      <c r="F18" s="186"/>
      <c r="G18" s="186"/>
      <c r="H18" s="186"/>
      <c r="I18" s="186"/>
      <c r="J18" s="186"/>
      <c r="K18" s="186"/>
      <c r="L18" s="186"/>
      <c r="M18" s="186"/>
      <c r="N18" s="186"/>
    </row>
    <row r="19" spans="1:14" s="5" customFormat="1" ht="15.75" x14ac:dyDescent="0.25">
      <c r="A19" s="181" t="s">
        <v>45</v>
      </c>
      <c r="B19" s="181"/>
      <c r="C19" s="181"/>
      <c r="D19" s="181"/>
      <c r="E19" s="181"/>
      <c r="F19" s="181"/>
      <c r="G19" s="181"/>
      <c r="H19" s="181"/>
      <c r="I19" s="181"/>
      <c r="J19" s="181"/>
      <c r="K19" s="181"/>
      <c r="L19" s="181"/>
      <c r="M19" s="181"/>
      <c r="N19" s="181"/>
    </row>
    <row r="20" spans="1:14" ht="13.5" customHeight="1" x14ac:dyDescent="0.2">
      <c r="A20" s="189" t="s">
        <v>373</v>
      </c>
      <c r="B20" s="189"/>
      <c r="C20" s="189"/>
      <c r="D20" s="189"/>
      <c r="E20" s="189"/>
      <c r="F20" s="189"/>
      <c r="G20" s="189"/>
      <c r="H20" s="189"/>
      <c r="I20" s="189"/>
      <c r="J20" s="189"/>
      <c r="K20" s="189"/>
      <c r="L20" s="189"/>
      <c r="M20" s="189"/>
      <c r="N20" s="189"/>
    </row>
    <row r="21" spans="1:14" s="2" customFormat="1" ht="6" customHeight="1" x14ac:dyDescent="0.2"/>
    <row r="22" spans="1:14" s="2" customFormat="1" ht="13.5" customHeight="1" x14ac:dyDescent="0.2">
      <c r="A22" s="182" t="s">
        <v>0</v>
      </c>
      <c r="B22" s="182"/>
      <c r="C22" s="187" t="s">
        <v>140</v>
      </c>
      <c r="D22" s="187"/>
      <c r="E22" s="187"/>
      <c r="F22" s="187"/>
      <c r="G22" s="187" t="s">
        <v>374</v>
      </c>
      <c r="H22" s="187"/>
      <c r="I22" s="187"/>
      <c r="J22" s="187" t="s">
        <v>375</v>
      </c>
      <c r="K22" s="187"/>
      <c r="L22" s="187" t="s">
        <v>376</v>
      </c>
      <c r="M22" s="182" t="s">
        <v>1</v>
      </c>
      <c r="N22" s="182" t="s">
        <v>2</v>
      </c>
    </row>
    <row r="23" spans="1:14" s="2" customFormat="1" ht="25.5" customHeight="1" x14ac:dyDescent="0.2">
      <c r="A23" s="182"/>
      <c r="B23" s="182"/>
      <c r="C23" s="187"/>
      <c r="D23" s="187"/>
      <c r="E23" s="187"/>
      <c r="F23" s="187"/>
      <c r="G23" s="187"/>
      <c r="H23" s="187"/>
      <c r="I23" s="187"/>
      <c r="J23" s="187"/>
      <c r="K23" s="187"/>
      <c r="L23" s="187"/>
      <c r="M23" s="182"/>
      <c r="N23" s="182"/>
    </row>
    <row r="24" spans="1:14" s="2" customFormat="1" ht="18" customHeight="1" x14ac:dyDescent="0.2">
      <c r="A24" s="198" t="s">
        <v>3</v>
      </c>
      <c r="B24" s="198"/>
      <c r="C24"/>
      <c r="D24" s="78" t="s">
        <v>4</v>
      </c>
      <c r="E24"/>
      <c r="F24"/>
      <c r="G24"/>
      <c r="H24" s="78" t="s">
        <v>5</v>
      </c>
      <c r="I24"/>
      <c r="J24"/>
      <c r="K24" s="78" t="s">
        <v>6</v>
      </c>
      <c r="L24" s="78" t="s">
        <v>377</v>
      </c>
      <c r="M24" s="78" t="s">
        <v>7</v>
      </c>
      <c r="N24" s="79" t="s">
        <v>8</v>
      </c>
    </row>
    <row r="25" spans="1:14" s="2" customFormat="1" ht="19.5" customHeight="1" x14ac:dyDescent="0.2">
      <c r="A25" s="192" t="s">
        <v>9</v>
      </c>
      <c r="B25" s="192"/>
      <c r="C25" s="192"/>
      <c r="D25" s="192"/>
      <c r="E25" s="192"/>
      <c r="F25" s="192"/>
      <c r="G25" s="192"/>
      <c r="H25" s="192"/>
      <c r="I25" s="192"/>
      <c r="J25" s="192"/>
      <c r="K25" s="192"/>
      <c r="L25" s="192"/>
      <c r="M25" s="192"/>
      <c r="N25" s="192"/>
    </row>
    <row r="26" spans="1:14" s="2" customFormat="1" x14ac:dyDescent="0.2">
      <c r="A26" s="190" t="s">
        <v>10</v>
      </c>
      <c r="B26" s="190"/>
      <c r="C26" s="191">
        <v>666971.75</v>
      </c>
      <c r="D26" s="191"/>
      <c r="E26" s="191"/>
      <c r="F26" s="191"/>
      <c r="G26" s="191">
        <v>762600</v>
      </c>
      <c r="H26" s="191"/>
      <c r="I26" s="191"/>
      <c r="J26" s="191">
        <v>773290</v>
      </c>
      <c r="K26" s="191"/>
      <c r="L26" s="80">
        <v>736066.47</v>
      </c>
      <c r="M26" s="81">
        <f>L26/C26*100</f>
        <v>110.35946724880026</v>
      </c>
      <c r="N26" s="82">
        <f>L26/J26*100</f>
        <v>95.186342769206888</v>
      </c>
    </row>
    <row r="27" spans="1:14" s="2" customFormat="1" x14ac:dyDescent="0.2">
      <c r="A27" s="1"/>
      <c r="B27" s="1"/>
      <c r="C27" s="1"/>
      <c r="D27" s="1"/>
      <c r="E27" s="1"/>
      <c r="F27" s="1"/>
      <c r="G27" s="1"/>
      <c r="H27" s="1"/>
      <c r="I27" s="1"/>
      <c r="J27" s="1"/>
      <c r="K27" s="1"/>
      <c r="L27" s="1"/>
      <c r="M27" s="1"/>
      <c r="N27" s="1"/>
    </row>
    <row r="28" spans="1:14" s="2" customFormat="1" x14ac:dyDescent="0.2">
      <c r="A28" s="190" t="s">
        <v>11</v>
      </c>
      <c r="B28" s="190"/>
      <c r="C28" s="191">
        <v>666971.75</v>
      </c>
      <c r="D28" s="191"/>
      <c r="E28" s="191"/>
      <c r="F28" s="191"/>
      <c r="G28" s="191">
        <v>762600</v>
      </c>
      <c r="H28" s="191"/>
      <c r="I28" s="191"/>
      <c r="J28" s="191">
        <v>773290</v>
      </c>
      <c r="K28" s="191"/>
      <c r="L28" s="80">
        <v>736066.47</v>
      </c>
      <c r="M28" s="81">
        <v>110.36</v>
      </c>
      <c r="N28" s="82">
        <f>L28/J28*100</f>
        <v>95.186342769206888</v>
      </c>
    </row>
    <row r="29" spans="1:14" s="2" customFormat="1" ht="12.75" customHeight="1" x14ac:dyDescent="0.2">
      <c r="A29" s="190" t="s">
        <v>12</v>
      </c>
      <c r="B29" s="190"/>
      <c r="C29" s="191">
        <v>0</v>
      </c>
      <c r="D29" s="191"/>
      <c r="E29" s="191"/>
      <c r="F29" s="191"/>
      <c r="G29" s="191">
        <v>0</v>
      </c>
      <c r="H29" s="191"/>
      <c r="I29" s="191"/>
      <c r="J29" s="191">
        <v>0</v>
      </c>
      <c r="K29" s="191"/>
      <c r="L29" s="80">
        <v>0</v>
      </c>
      <c r="M29" s="81">
        <v>0</v>
      </c>
      <c r="N29" s="82">
        <v>0</v>
      </c>
    </row>
    <row r="30" spans="1:14" s="2" customFormat="1" x14ac:dyDescent="0.2">
      <c r="A30" s="190" t="s">
        <v>13</v>
      </c>
      <c r="B30" s="190"/>
      <c r="C30" s="191">
        <v>632359.85</v>
      </c>
      <c r="D30" s="191"/>
      <c r="E30" s="191"/>
      <c r="F30" s="191"/>
      <c r="G30" s="191">
        <v>783600</v>
      </c>
      <c r="H30" s="191"/>
      <c r="I30" s="191"/>
      <c r="J30" s="191">
        <v>820509.37</v>
      </c>
      <c r="K30" s="191"/>
      <c r="L30" s="80">
        <v>807539.25</v>
      </c>
      <c r="M30" s="81">
        <f>L30/C30*100</f>
        <v>127.70248617144179</v>
      </c>
      <c r="N30" s="82">
        <f t="shared" ref="N30:N33" si="0">L30/J30*100</f>
        <v>98.419259977494221</v>
      </c>
    </row>
    <row r="31" spans="1:14" s="2" customFormat="1" x14ac:dyDescent="0.2">
      <c r="A31" s="190" t="s">
        <v>14</v>
      </c>
      <c r="B31" s="190"/>
      <c r="C31" s="191">
        <v>595847.42000000004</v>
      </c>
      <c r="D31" s="191"/>
      <c r="E31" s="191"/>
      <c r="F31" s="191"/>
      <c r="G31" s="191">
        <v>772100</v>
      </c>
      <c r="H31" s="191"/>
      <c r="I31" s="191"/>
      <c r="J31" s="191">
        <v>788508.94</v>
      </c>
      <c r="K31" s="191"/>
      <c r="L31" s="80">
        <v>776463.98</v>
      </c>
      <c r="M31" s="81">
        <f t="shared" ref="M31:M33" si="1">L31/C31*100</f>
        <v>130.31255216310242</v>
      </c>
      <c r="N31" s="82">
        <f t="shared" si="0"/>
        <v>98.472438372100129</v>
      </c>
    </row>
    <row r="32" spans="1:14" s="2" customFormat="1" x14ac:dyDescent="0.2">
      <c r="A32" s="190" t="s">
        <v>15</v>
      </c>
      <c r="B32" s="190"/>
      <c r="C32" s="191">
        <v>36512.43</v>
      </c>
      <c r="D32" s="191"/>
      <c r="E32" s="191"/>
      <c r="F32" s="191"/>
      <c r="G32" s="191">
        <v>11500</v>
      </c>
      <c r="H32" s="191"/>
      <c r="I32" s="191"/>
      <c r="J32" s="191">
        <v>32000.43</v>
      </c>
      <c r="K32" s="191"/>
      <c r="L32" s="80">
        <v>31075.27</v>
      </c>
      <c r="M32" s="81">
        <f t="shared" si="1"/>
        <v>85.108742420047093</v>
      </c>
      <c r="N32" s="82">
        <f t="shared" si="0"/>
        <v>97.108913848970161</v>
      </c>
    </row>
    <row r="33" spans="1:14" s="2" customFormat="1" ht="22.5" customHeight="1" x14ac:dyDescent="0.2">
      <c r="A33" s="190" t="s">
        <v>16</v>
      </c>
      <c r="B33" s="190"/>
      <c r="C33" s="191">
        <v>34611.9</v>
      </c>
      <c r="D33" s="191"/>
      <c r="E33" s="191"/>
      <c r="F33" s="191"/>
      <c r="G33" s="191">
        <v>-21000</v>
      </c>
      <c r="H33" s="191"/>
      <c r="I33" s="191"/>
      <c r="J33" s="191">
        <v>-47219.37</v>
      </c>
      <c r="K33" s="191"/>
      <c r="L33" s="80">
        <v>-71472.78</v>
      </c>
      <c r="M33" s="81">
        <f t="shared" si="1"/>
        <v>-206.49770743588186</v>
      </c>
      <c r="N33" s="82">
        <f t="shared" si="0"/>
        <v>151.36326469412867</v>
      </c>
    </row>
    <row r="34" spans="1:14" s="2" customFormat="1" ht="33" customHeight="1" x14ac:dyDescent="0.2">
      <c r="A34"/>
      <c r="B34"/>
      <c r="C34"/>
      <c r="D34"/>
      <c r="E34"/>
      <c r="F34"/>
      <c r="G34"/>
      <c r="H34"/>
      <c r="I34"/>
      <c r="J34"/>
      <c r="K34"/>
      <c r="L34"/>
      <c r="M34"/>
      <c r="N34" s="177"/>
    </row>
    <row r="35" spans="1:14" s="2" customFormat="1" ht="18.75" customHeight="1" x14ac:dyDescent="0.2">
      <c r="A35" s="192" t="s">
        <v>17</v>
      </c>
      <c r="B35" s="192"/>
      <c r="C35" s="192"/>
      <c r="D35" s="192"/>
      <c r="E35" s="192"/>
      <c r="F35" s="192"/>
      <c r="G35" s="192"/>
      <c r="H35" s="192"/>
      <c r="I35" s="192"/>
      <c r="J35" s="192"/>
      <c r="K35" s="192"/>
      <c r="L35" s="192"/>
      <c r="M35" s="192"/>
      <c r="N35" s="192"/>
    </row>
    <row r="36" spans="1:14" s="2" customFormat="1" ht="20.100000000000001" customHeight="1" x14ac:dyDescent="0.2">
      <c r="A36" s="190" t="s">
        <v>18</v>
      </c>
      <c r="B36" s="190"/>
      <c r="C36" s="191">
        <v>0</v>
      </c>
      <c r="D36" s="191"/>
      <c r="E36" s="191"/>
      <c r="F36" s="191"/>
      <c r="G36" s="191">
        <v>0</v>
      </c>
      <c r="H36" s="191"/>
      <c r="I36" s="191"/>
      <c r="J36" s="191">
        <v>0</v>
      </c>
      <c r="K36" s="191"/>
      <c r="L36" s="80">
        <v>0</v>
      </c>
      <c r="M36" s="81">
        <v>0</v>
      </c>
      <c r="N36" s="82">
        <v>0</v>
      </c>
    </row>
    <row r="37" spans="1:14" s="2" customFormat="1" x14ac:dyDescent="0.2">
      <c r="A37" s="190" t="s">
        <v>19</v>
      </c>
      <c r="B37" s="190"/>
      <c r="C37" s="191">
        <v>0</v>
      </c>
      <c r="D37" s="191"/>
      <c r="E37" s="191"/>
      <c r="F37" s="191"/>
      <c r="G37" s="191">
        <v>0</v>
      </c>
      <c r="H37" s="191"/>
      <c r="I37" s="191"/>
      <c r="J37" s="191">
        <v>0</v>
      </c>
      <c r="K37" s="191"/>
      <c r="L37" s="80">
        <v>0</v>
      </c>
      <c r="M37" s="81">
        <v>0</v>
      </c>
      <c r="N37" s="82">
        <v>0</v>
      </c>
    </row>
    <row r="38" spans="1:14" s="2" customFormat="1" ht="12.75" customHeight="1" x14ac:dyDescent="0.2">
      <c r="A38" s="190" t="s">
        <v>20</v>
      </c>
      <c r="B38" s="190"/>
      <c r="C38" s="191">
        <v>0</v>
      </c>
      <c r="D38" s="191"/>
      <c r="E38" s="191"/>
      <c r="F38" s="191"/>
      <c r="G38" s="191">
        <v>0</v>
      </c>
      <c r="H38" s="191"/>
      <c r="I38" s="191"/>
      <c r="J38" s="191">
        <v>0</v>
      </c>
      <c r="K38" s="191"/>
      <c r="L38" s="80">
        <v>0</v>
      </c>
      <c r="M38" s="81">
        <v>0</v>
      </c>
      <c r="N38" s="82">
        <v>0</v>
      </c>
    </row>
    <row r="39" spans="1:14" s="2" customFormat="1" ht="12.75" customHeight="1" x14ac:dyDescent="0.2">
      <c r="A39" s="77" t="s">
        <v>371</v>
      </c>
      <c r="B39" s="77"/>
      <c r="C39" s="77"/>
      <c r="D39" s="77"/>
      <c r="E39" s="77">
        <v>3134.59</v>
      </c>
      <c r="F39" s="96">
        <v>47219.37</v>
      </c>
      <c r="G39" s="193">
        <v>21000</v>
      </c>
      <c r="H39" s="194"/>
      <c r="I39" s="195"/>
      <c r="J39" s="196">
        <v>47219.37</v>
      </c>
      <c r="K39" s="197"/>
      <c r="L39" s="77">
        <v>47219.37</v>
      </c>
      <c r="M39" s="197"/>
      <c r="N39" s="197"/>
    </row>
    <row r="40" spans="1:14" ht="12.75" customHeight="1" x14ac:dyDescent="0.2">
      <c r="A40" s="77" t="s">
        <v>372</v>
      </c>
      <c r="B40" s="77"/>
      <c r="C40" s="77"/>
      <c r="D40" s="77"/>
      <c r="E40" s="77">
        <v>3134.59</v>
      </c>
      <c r="F40" s="96">
        <v>47219.37</v>
      </c>
      <c r="G40" s="197">
        <v>0</v>
      </c>
      <c r="H40" s="197"/>
      <c r="I40" s="197"/>
      <c r="J40" s="197"/>
      <c r="K40" s="197"/>
      <c r="L40" s="77">
        <v>-24253.41</v>
      </c>
      <c r="M40" s="197"/>
      <c r="N40" s="197"/>
    </row>
    <row r="41" spans="1:14" ht="12.75" customHeight="1" x14ac:dyDescent="0.2">
      <c r="A41" s="1"/>
      <c r="B41" s="1"/>
      <c r="C41" s="1"/>
      <c r="D41" s="1"/>
      <c r="E41" s="1"/>
      <c r="F41" s="1"/>
      <c r="G41" s="1"/>
      <c r="H41" s="1"/>
      <c r="I41" s="1"/>
      <c r="J41" s="1"/>
      <c r="K41" s="1"/>
      <c r="L41" s="1"/>
      <c r="M41" s="1"/>
      <c r="N41" s="1"/>
    </row>
  </sheetData>
  <mergeCells count="65">
    <mergeCell ref="A24:B24"/>
    <mergeCell ref="A25:N25"/>
    <mergeCell ref="A26:B26"/>
    <mergeCell ref="C26:F26"/>
    <mergeCell ref="G26:I26"/>
    <mergeCell ref="J26:K26"/>
    <mergeCell ref="G39:I39"/>
    <mergeCell ref="J39:K39"/>
    <mergeCell ref="M39:N39"/>
    <mergeCell ref="J40:K40"/>
    <mergeCell ref="M40:N40"/>
    <mergeCell ref="G40:I40"/>
    <mergeCell ref="A38:B38"/>
    <mergeCell ref="C38:F38"/>
    <mergeCell ref="G38:I38"/>
    <mergeCell ref="J38:K38"/>
    <mergeCell ref="A37:B37"/>
    <mergeCell ref="C37:F37"/>
    <mergeCell ref="G37:I37"/>
    <mergeCell ref="J37:K37"/>
    <mergeCell ref="J36:K36"/>
    <mergeCell ref="A35:N35"/>
    <mergeCell ref="A36:B36"/>
    <mergeCell ref="C36:F36"/>
    <mergeCell ref="G36:I36"/>
    <mergeCell ref="A31:B31"/>
    <mergeCell ref="C31:F31"/>
    <mergeCell ref="G31:I31"/>
    <mergeCell ref="J31:K31"/>
    <mergeCell ref="A33:B33"/>
    <mergeCell ref="C33:F33"/>
    <mergeCell ref="G33:I33"/>
    <mergeCell ref="J33:K33"/>
    <mergeCell ref="A32:B32"/>
    <mergeCell ref="C32:F32"/>
    <mergeCell ref="G32:I32"/>
    <mergeCell ref="J32:K32"/>
    <mergeCell ref="A28:B28"/>
    <mergeCell ref="C28:F28"/>
    <mergeCell ref="G28:I28"/>
    <mergeCell ref="J28:K28"/>
    <mergeCell ref="A29:B29"/>
    <mergeCell ref="C29:F29"/>
    <mergeCell ref="G29:I29"/>
    <mergeCell ref="J29:K29"/>
    <mergeCell ref="A30:B30"/>
    <mergeCell ref="C30:F30"/>
    <mergeCell ref="G30:I30"/>
    <mergeCell ref="J30:K30"/>
    <mergeCell ref="A13:N13"/>
    <mergeCell ref="A15:B15"/>
    <mergeCell ref="A19:N19"/>
    <mergeCell ref="N22:N23"/>
    <mergeCell ref="A9:N10"/>
    <mergeCell ref="A11:N11"/>
    <mergeCell ref="A16:N16"/>
    <mergeCell ref="A18:N18"/>
    <mergeCell ref="A22:B23"/>
    <mergeCell ref="C22:F23"/>
    <mergeCell ref="G22:I23"/>
    <mergeCell ref="J22:K23"/>
    <mergeCell ref="L22:L23"/>
    <mergeCell ref="M22:M23"/>
    <mergeCell ref="A17:N17"/>
    <mergeCell ref="A20:N20"/>
  </mergeCells>
  <pageMargins left="0.23622047244094491" right="0.23622047244094491" top="0.39370078740157483" bottom="0.35433070866141736" header="0.31496062992125984" footer="0.31496062992125984"/>
  <pageSetup paperSize="9" fitToWidth="0"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AC0A9-CB51-48AE-B1FB-A775208E9BB9}">
  <dimension ref="P1:U1"/>
  <sheetViews>
    <sheetView tabSelected="1" topLeftCell="A115" workbookViewId="0">
      <selection activeCell="O124" sqref="O1:O1048576"/>
    </sheetView>
  </sheetViews>
  <sheetFormatPr defaultRowHeight="12.75" x14ac:dyDescent="0.2"/>
  <cols>
    <col min="14" max="14" width="119.7109375" customWidth="1"/>
    <col min="15" max="15" width="22.7109375" customWidth="1"/>
    <col min="16" max="20" width="9.140625" hidden="1" customWidth="1"/>
    <col min="21" max="21" width="29.28515625" hidden="1" customWidth="1"/>
  </cols>
  <sheetData/>
  <pageMargins left="0.7" right="0.7" top="0.75" bottom="0.75" header="0.3" footer="0.3"/>
  <pageSetup paperSize="9"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90"/>
  <sheetViews>
    <sheetView workbookViewId="0">
      <selection activeCell="M45" sqref="M45:N45"/>
    </sheetView>
  </sheetViews>
  <sheetFormatPr defaultRowHeight="12.75" x14ac:dyDescent="0.2"/>
  <cols>
    <col min="1" max="1" width="6.28515625" style="67" bestFit="1" customWidth="1"/>
    <col min="2" max="2" width="15.42578125" customWidth="1"/>
    <col min="3" max="3" width="18.5703125" customWidth="1"/>
    <col min="4" max="4" width="17" hidden="1" customWidth="1"/>
    <col min="5" max="6" width="15.7109375" hidden="1" customWidth="1"/>
    <col min="7" max="7" width="0" hidden="1" customWidth="1"/>
    <col min="8" max="8" width="11.7109375" customWidth="1"/>
    <col min="9" max="9" width="13.5703125" customWidth="1"/>
    <col min="10" max="10" width="10.140625" hidden="1" customWidth="1"/>
    <col min="13" max="13" width="3.140625" customWidth="1"/>
    <col min="14" max="14" width="17.7109375" customWidth="1"/>
    <col min="15" max="15" width="0" hidden="1" customWidth="1"/>
    <col min="16" max="16" width="16.5703125" style="2" customWidth="1"/>
    <col min="17" max="18" width="0" style="2" hidden="1" customWidth="1"/>
    <col min="19" max="19" width="9.140625" style="2" customWidth="1"/>
    <col min="20" max="20" width="2.42578125" style="2" hidden="1" customWidth="1"/>
    <col min="21" max="21" width="12.7109375" style="2" customWidth="1"/>
    <col min="22" max="16384" width="9.140625" style="2"/>
  </cols>
  <sheetData>
    <row r="1" spans="1:21" s="18" customFormat="1" ht="15" x14ac:dyDescent="0.25">
      <c r="A1" s="210" t="s">
        <v>60</v>
      </c>
      <c r="B1" s="210"/>
      <c r="C1" s="210"/>
      <c r="D1" s="210"/>
      <c r="E1" s="210"/>
      <c r="F1" s="210"/>
      <c r="G1" s="210"/>
      <c r="H1" s="210"/>
      <c r="I1" s="210"/>
      <c r="J1" s="210"/>
      <c r="K1" s="210"/>
      <c r="L1" s="210"/>
      <c r="M1" s="210"/>
      <c r="N1" s="210"/>
      <c r="O1" s="210"/>
      <c r="P1" s="210"/>
      <c r="Q1" s="210"/>
      <c r="R1" s="210"/>
      <c r="S1" s="210"/>
      <c r="T1" s="210"/>
      <c r="U1" s="210"/>
    </row>
    <row r="2" spans="1:21" s="18" customFormat="1" ht="14.25" x14ac:dyDescent="0.2">
      <c r="A2" s="204" t="s">
        <v>367</v>
      </c>
      <c r="B2" s="204"/>
      <c r="C2" s="204"/>
      <c r="D2" s="204"/>
      <c r="E2" s="204"/>
      <c r="F2" s="204"/>
      <c r="G2" s="204"/>
      <c r="H2" s="204"/>
      <c r="I2" s="204"/>
      <c r="J2" s="204"/>
      <c r="K2" s="204"/>
      <c r="L2" s="204"/>
      <c r="M2" s="204"/>
      <c r="N2" s="204"/>
      <c r="O2" s="204"/>
      <c r="P2" s="204"/>
      <c r="Q2" s="204"/>
      <c r="R2" s="204"/>
      <c r="S2" s="204"/>
      <c r="T2" s="204"/>
      <c r="U2" s="204"/>
    </row>
    <row r="3" spans="1:21" s="18" customFormat="1" ht="14.25" x14ac:dyDescent="0.2">
      <c r="A3" s="205" t="s">
        <v>368</v>
      </c>
      <c r="B3" s="205"/>
      <c r="C3" s="205"/>
      <c r="D3" s="205"/>
      <c r="E3" s="205"/>
      <c r="F3" s="205"/>
      <c r="G3" s="205"/>
      <c r="H3" s="205"/>
      <c r="I3" s="205"/>
      <c r="J3" s="205"/>
      <c r="K3" s="205"/>
      <c r="L3" s="205"/>
      <c r="M3" s="205"/>
      <c r="N3" s="205"/>
      <c r="O3" s="205"/>
      <c r="P3" s="205"/>
      <c r="Q3" s="205"/>
      <c r="R3" s="205"/>
      <c r="S3" s="205"/>
      <c r="T3" s="205"/>
      <c r="U3" s="205"/>
    </row>
    <row r="5" spans="1:21" s="5" customFormat="1" ht="20.25" customHeight="1" x14ac:dyDescent="0.3">
      <c r="A5" s="243" t="s">
        <v>46</v>
      </c>
      <c r="B5" s="243"/>
      <c r="C5" s="243"/>
      <c r="D5" s="243"/>
      <c r="E5" s="243"/>
      <c r="F5" s="243"/>
      <c r="G5" s="243"/>
      <c r="H5" s="243"/>
      <c r="I5" s="243"/>
      <c r="J5" s="243"/>
      <c r="K5" s="243"/>
      <c r="L5" s="243"/>
      <c r="M5" s="243"/>
      <c r="N5" s="243"/>
      <c r="O5" s="243"/>
      <c r="P5" s="243"/>
      <c r="Q5" s="243"/>
      <c r="R5" s="243"/>
      <c r="S5" s="243"/>
      <c r="T5" s="243"/>
      <c r="U5" s="243"/>
    </row>
    <row r="6" spans="1:21" x14ac:dyDescent="0.2">
      <c r="A6" s="189" t="s">
        <v>373</v>
      </c>
      <c r="B6" s="189"/>
      <c r="C6" s="189"/>
      <c r="D6" s="189"/>
      <c r="E6" s="189"/>
      <c r="F6" s="189"/>
      <c r="G6" s="189"/>
      <c r="H6" s="189"/>
      <c r="I6" s="189"/>
      <c r="J6" s="189"/>
      <c r="K6" s="189"/>
      <c r="L6" s="189"/>
      <c r="M6" s="189"/>
      <c r="N6" s="189"/>
      <c r="O6" s="189"/>
      <c r="P6" s="189"/>
      <c r="Q6" s="189"/>
      <c r="R6" s="189"/>
      <c r="S6" s="189"/>
      <c r="T6" s="189"/>
      <c r="U6" s="189"/>
    </row>
    <row r="7" spans="1:21" ht="2.25" customHeight="1" x14ac:dyDescent="0.2">
      <c r="A7"/>
      <c r="P7"/>
      <c r="Q7"/>
      <c r="R7"/>
      <c r="S7"/>
      <c r="T7"/>
      <c r="U7"/>
    </row>
    <row r="8" spans="1:21" x14ac:dyDescent="0.2">
      <c r="A8"/>
      <c r="B8" s="76" t="s">
        <v>535</v>
      </c>
      <c r="I8" s="105">
        <v>632359.85</v>
      </c>
      <c r="K8" s="202">
        <v>783600</v>
      </c>
      <c r="L8" s="203"/>
      <c r="M8" s="202">
        <f>M12+M55</f>
        <v>820509.37000000011</v>
      </c>
      <c r="N8" s="203"/>
      <c r="O8" s="202">
        <f>O12+O55</f>
        <v>807539.25</v>
      </c>
      <c r="P8" s="203"/>
      <c r="Q8"/>
      <c r="R8"/>
      <c r="S8" s="105">
        <f>O8/I8*100</f>
        <v>127.70248617144179</v>
      </c>
      <c r="T8"/>
      <c r="U8" s="105">
        <f>O8/M8*100</f>
        <v>98.419259977494207</v>
      </c>
    </row>
    <row r="9" spans="1:21" ht="12.75" customHeight="1" x14ac:dyDescent="0.2">
      <c r="A9" s="83" t="s">
        <v>21</v>
      </c>
      <c r="B9" s="215" t="s">
        <v>61</v>
      </c>
      <c r="C9" s="215"/>
      <c r="H9" s="187" t="s">
        <v>140</v>
      </c>
      <c r="I9" s="187"/>
      <c r="K9" s="187" t="s">
        <v>374</v>
      </c>
      <c r="L9" s="187"/>
      <c r="M9" s="187" t="s">
        <v>375</v>
      </c>
      <c r="N9" s="187"/>
      <c r="O9" s="187" t="s">
        <v>376</v>
      </c>
      <c r="P9" s="187"/>
      <c r="Q9"/>
      <c r="R9" s="216" t="s">
        <v>1</v>
      </c>
      <c r="S9" s="216"/>
      <c r="T9" s="216" t="s">
        <v>2</v>
      </c>
      <c r="U9" s="216"/>
    </row>
    <row r="10" spans="1:21" x14ac:dyDescent="0.2">
      <c r="A10"/>
      <c r="B10" s="215"/>
      <c r="C10" s="215"/>
      <c r="H10" s="187"/>
      <c r="I10" s="187"/>
      <c r="K10" s="187"/>
      <c r="L10" s="187"/>
      <c r="M10" s="187"/>
      <c r="N10" s="187"/>
      <c r="O10" s="187"/>
      <c r="P10" s="187"/>
      <c r="Q10"/>
      <c r="R10" s="216"/>
      <c r="S10" s="216"/>
      <c r="T10"/>
      <c r="U10"/>
    </row>
    <row r="11" spans="1:21" x14ac:dyDescent="0.2">
      <c r="A11"/>
      <c r="I11" s="78" t="s">
        <v>3</v>
      </c>
      <c r="L11" s="78" t="s">
        <v>4</v>
      </c>
      <c r="N11" s="78" t="s">
        <v>5</v>
      </c>
      <c r="P11" s="78" t="s">
        <v>6</v>
      </c>
      <c r="Q11"/>
      <c r="R11" s="198" t="s">
        <v>22</v>
      </c>
      <c r="S11" s="198"/>
      <c r="T11" s="214" t="s">
        <v>23</v>
      </c>
      <c r="U11" s="214"/>
    </row>
    <row r="12" spans="1:21" x14ac:dyDescent="0.2">
      <c r="A12" s="66" t="s">
        <v>5</v>
      </c>
      <c r="B12" s="212" t="s">
        <v>66</v>
      </c>
      <c r="C12" s="212"/>
      <c r="D12" s="22"/>
      <c r="E12" s="22"/>
      <c r="F12" s="22"/>
      <c r="G12" s="22"/>
      <c r="H12" s="211">
        <v>595847.42000000004</v>
      </c>
      <c r="I12" s="211"/>
      <c r="J12" s="22"/>
      <c r="K12" s="211">
        <v>772100</v>
      </c>
      <c r="L12" s="211"/>
      <c r="M12" s="211">
        <f t="shared" ref="M12" si="0">M13+M23+M51</f>
        <v>788508.94000000006</v>
      </c>
      <c r="N12" s="211"/>
      <c r="O12" s="211">
        <f t="shared" ref="O12" si="1">O13+O23+O51</f>
        <v>776463.98</v>
      </c>
      <c r="P12" s="211"/>
      <c r="Q12" s="22"/>
      <c r="R12" s="211">
        <f>O12/H12*100</f>
        <v>130.31255216310242</v>
      </c>
      <c r="S12" s="211"/>
      <c r="T12" s="211">
        <f>O12/M12*100</f>
        <v>98.472438372100129</v>
      </c>
      <c r="U12" s="211"/>
    </row>
    <row r="13" spans="1:21" x14ac:dyDescent="0.2">
      <c r="A13" s="66" t="s">
        <v>69</v>
      </c>
      <c r="B13" s="212" t="s">
        <v>70</v>
      </c>
      <c r="C13" s="212"/>
      <c r="D13" s="22"/>
      <c r="E13" s="22"/>
      <c r="F13" s="22"/>
      <c r="G13" s="22"/>
      <c r="H13" s="211">
        <v>513575.05</v>
      </c>
      <c r="I13" s="211"/>
      <c r="J13" s="22"/>
      <c r="K13" s="211">
        <v>646500</v>
      </c>
      <c r="L13" s="211"/>
      <c r="M13" s="213" t="s">
        <v>379</v>
      </c>
      <c r="N13" s="213"/>
      <c r="O13" s="211">
        <v>645621.91</v>
      </c>
      <c r="P13" s="211"/>
      <c r="Q13" s="22"/>
      <c r="R13" s="211">
        <f>O13/H13*100</f>
        <v>125.71130743208808</v>
      </c>
      <c r="S13" s="211"/>
      <c r="T13" s="211">
        <f>O13/M13*100</f>
        <v>98.918598700741569</v>
      </c>
      <c r="U13" s="211"/>
    </row>
    <row r="14" spans="1:21" x14ac:dyDescent="0.2">
      <c r="A14" s="22"/>
      <c r="B14" s="22"/>
      <c r="C14" s="22"/>
      <c r="D14" s="22"/>
      <c r="E14" s="22"/>
      <c r="F14" s="22"/>
      <c r="G14" s="22"/>
      <c r="H14" s="22"/>
      <c r="I14" s="22"/>
      <c r="J14" s="22"/>
      <c r="K14" s="22"/>
      <c r="L14" s="22"/>
      <c r="M14" s="22"/>
      <c r="N14" s="22"/>
      <c r="O14" s="22"/>
      <c r="P14" s="22"/>
      <c r="Q14" s="22"/>
      <c r="R14" s="22"/>
      <c r="S14" s="22"/>
      <c r="T14" s="22"/>
      <c r="U14" s="22"/>
    </row>
    <row r="15" spans="1:21" x14ac:dyDescent="0.2">
      <c r="A15" s="132" t="s">
        <v>71</v>
      </c>
      <c r="B15" s="207" t="s">
        <v>72</v>
      </c>
      <c r="C15" s="207"/>
      <c r="D15" s="3"/>
      <c r="E15" s="3"/>
      <c r="F15" s="3"/>
      <c r="G15" s="3"/>
      <c r="H15" s="208">
        <v>433698.14</v>
      </c>
      <c r="I15" s="208"/>
      <c r="J15" s="3"/>
      <c r="K15" s="208">
        <v>0</v>
      </c>
      <c r="L15" s="208"/>
      <c r="M15" s="209" t="s">
        <v>25</v>
      </c>
      <c r="N15" s="209"/>
      <c r="O15" s="208">
        <v>521060.05</v>
      </c>
      <c r="P15" s="208"/>
      <c r="Q15" s="3"/>
      <c r="R15" s="206">
        <f>O15/H15*100</f>
        <v>120.14348274585636</v>
      </c>
      <c r="S15" s="206"/>
      <c r="T15" s="206">
        <v>0</v>
      </c>
      <c r="U15" s="206"/>
    </row>
    <row r="16" spans="1:21" x14ac:dyDescent="0.2">
      <c r="A16" s="132" t="s">
        <v>73</v>
      </c>
      <c r="B16" s="207" t="s">
        <v>74</v>
      </c>
      <c r="C16" s="207"/>
      <c r="D16" s="3"/>
      <c r="E16" s="3"/>
      <c r="F16" s="3"/>
      <c r="G16" s="3"/>
      <c r="H16" s="208">
        <v>411318.75</v>
      </c>
      <c r="I16" s="208"/>
      <c r="J16" s="3"/>
      <c r="K16" s="208">
        <v>0</v>
      </c>
      <c r="L16" s="208"/>
      <c r="M16" s="209" t="s">
        <v>25</v>
      </c>
      <c r="N16" s="209"/>
      <c r="O16" s="208">
        <v>517635.57</v>
      </c>
      <c r="P16" s="208"/>
      <c r="Q16" s="3"/>
      <c r="R16" s="206">
        <f t="shared" ref="R16:R22" si="2">O16/H16*100</f>
        <v>125.84779322605644</v>
      </c>
      <c r="S16" s="206"/>
      <c r="T16" s="206">
        <v>0</v>
      </c>
      <c r="U16" s="206"/>
    </row>
    <row r="17" spans="1:21" x14ac:dyDescent="0.2">
      <c r="A17" s="132" t="s">
        <v>75</v>
      </c>
      <c r="B17" s="207" t="s">
        <v>76</v>
      </c>
      <c r="C17" s="207"/>
      <c r="D17" s="3"/>
      <c r="E17" s="3"/>
      <c r="F17" s="3"/>
      <c r="G17" s="3"/>
      <c r="H17" s="208">
        <v>21691.71</v>
      </c>
      <c r="I17" s="208"/>
      <c r="J17" s="3"/>
      <c r="K17" s="208">
        <v>0</v>
      </c>
      <c r="L17" s="208"/>
      <c r="M17" s="209" t="s">
        <v>25</v>
      </c>
      <c r="N17" s="209"/>
      <c r="O17" s="208">
        <v>0</v>
      </c>
      <c r="P17" s="208"/>
      <c r="Q17" s="3"/>
      <c r="R17" s="206">
        <f t="shared" si="2"/>
        <v>0</v>
      </c>
      <c r="S17" s="206"/>
      <c r="T17" s="206">
        <v>0</v>
      </c>
      <c r="U17" s="206"/>
    </row>
    <row r="18" spans="1:21" x14ac:dyDescent="0.2">
      <c r="A18" s="132" t="s">
        <v>77</v>
      </c>
      <c r="B18" s="207" t="s">
        <v>24</v>
      </c>
      <c r="C18" s="207"/>
      <c r="D18" s="3"/>
      <c r="E18" s="3"/>
      <c r="F18" s="3"/>
      <c r="G18" s="3"/>
      <c r="H18" s="208">
        <v>687.68</v>
      </c>
      <c r="I18" s="208"/>
      <c r="J18" s="3"/>
      <c r="K18" s="208">
        <v>0</v>
      </c>
      <c r="L18" s="208"/>
      <c r="M18" s="209" t="s">
        <v>25</v>
      </c>
      <c r="N18" s="209"/>
      <c r="O18" s="208">
        <v>3424.48</v>
      </c>
      <c r="P18" s="208"/>
      <c r="Q18" s="3"/>
      <c r="R18" s="206">
        <f t="shared" si="2"/>
        <v>497.97580269892973</v>
      </c>
      <c r="S18" s="206"/>
      <c r="T18" s="206">
        <v>0</v>
      </c>
      <c r="U18" s="206"/>
    </row>
    <row r="19" spans="1:21" x14ac:dyDescent="0.2">
      <c r="A19" s="132" t="s">
        <v>78</v>
      </c>
      <c r="B19" s="207" t="s">
        <v>79</v>
      </c>
      <c r="C19" s="207"/>
      <c r="D19" s="3"/>
      <c r="E19" s="3"/>
      <c r="F19" s="3"/>
      <c r="G19" s="3"/>
      <c r="H19" s="208">
        <v>25859.040000000001</v>
      </c>
      <c r="I19" s="208"/>
      <c r="J19" s="3"/>
      <c r="K19" s="208">
        <v>0</v>
      </c>
      <c r="L19" s="208"/>
      <c r="M19" s="209" t="s">
        <v>25</v>
      </c>
      <c r="N19" s="209"/>
      <c r="O19" s="208">
        <v>49823.07</v>
      </c>
      <c r="P19" s="208"/>
      <c r="Q19" s="3"/>
      <c r="R19" s="206">
        <f t="shared" si="2"/>
        <v>192.67176971766932</v>
      </c>
      <c r="S19" s="206"/>
      <c r="T19" s="206">
        <v>0</v>
      </c>
      <c r="U19" s="206"/>
    </row>
    <row r="20" spans="1:21" ht="12.75" customHeight="1" x14ac:dyDescent="0.2">
      <c r="A20" s="132" t="s">
        <v>80</v>
      </c>
      <c r="B20" s="207" t="s">
        <v>79</v>
      </c>
      <c r="C20" s="207"/>
      <c r="D20" s="3"/>
      <c r="E20" s="3"/>
      <c r="F20" s="3"/>
      <c r="G20" s="3"/>
      <c r="H20" s="208">
        <v>25859.040000000001</v>
      </c>
      <c r="I20" s="208"/>
      <c r="J20" s="3"/>
      <c r="K20" s="208">
        <v>0</v>
      </c>
      <c r="L20" s="208"/>
      <c r="M20" s="209" t="s">
        <v>25</v>
      </c>
      <c r="N20" s="209"/>
      <c r="O20" s="208">
        <v>49823.07</v>
      </c>
      <c r="P20" s="208"/>
      <c r="Q20" s="3"/>
      <c r="R20" s="206">
        <f t="shared" si="2"/>
        <v>192.67176971766932</v>
      </c>
      <c r="S20" s="206"/>
      <c r="T20" s="206">
        <v>0</v>
      </c>
      <c r="U20" s="206"/>
    </row>
    <row r="21" spans="1:21" x14ac:dyDescent="0.2">
      <c r="A21" s="132" t="s">
        <v>81</v>
      </c>
      <c r="B21" s="207" t="s">
        <v>82</v>
      </c>
      <c r="C21" s="207"/>
      <c r="D21" s="3"/>
      <c r="E21" s="3"/>
      <c r="F21" s="3"/>
      <c r="G21" s="3"/>
      <c r="H21" s="208">
        <v>54017.87</v>
      </c>
      <c r="I21" s="208"/>
      <c r="J21" s="3"/>
      <c r="K21" s="208">
        <v>0</v>
      </c>
      <c r="L21" s="208"/>
      <c r="M21" s="209" t="s">
        <v>25</v>
      </c>
      <c r="N21" s="209"/>
      <c r="O21" s="208">
        <v>74738.789999999994</v>
      </c>
      <c r="P21" s="208"/>
      <c r="Q21" s="3"/>
      <c r="R21" s="206">
        <f t="shared" si="2"/>
        <v>138.35937996074261</v>
      </c>
      <c r="S21" s="206"/>
      <c r="T21" s="206">
        <v>0</v>
      </c>
      <c r="U21" s="206"/>
    </row>
    <row r="22" spans="1:21" x14ac:dyDescent="0.2">
      <c r="A22" s="132" t="s">
        <v>83</v>
      </c>
      <c r="B22" s="220" t="s">
        <v>317</v>
      </c>
      <c r="C22" s="220"/>
      <c r="D22" s="3"/>
      <c r="E22" s="3"/>
      <c r="F22" s="3"/>
      <c r="G22" s="3"/>
      <c r="H22" s="208">
        <v>54017.87</v>
      </c>
      <c r="I22" s="208"/>
      <c r="J22" s="3"/>
      <c r="K22" s="208">
        <v>0</v>
      </c>
      <c r="L22" s="208"/>
      <c r="M22" s="209" t="s">
        <v>25</v>
      </c>
      <c r="N22" s="209"/>
      <c r="O22" s="208">
        <v>74738.789999999994</v>
      </c>
      <c r="P22" s="208"/>
      <c r="Q22" s="3"/>
      <c r="R22" s="206">
        <f t="shared" si="2"/>
        <v>138.35937996074261</v>
      </c>
      <c r="S22" s="206"/>
      <c r="T22" s="206">
        <v>0</v>
      </c>
      <c r="U22" s="206"/>
    </row>
    <row r="23" spans="1:21" x14ac:dyDescent="0.2">
      <c r="A23" s="134" t="s">
        <v>84</v>
      </c>
      <c r="B23" s="218" t="s">
        <v>85</v>
      </c>
      <c r="C23" s="218"/>
      <c r="D23" s="129"/>
      <c r="E23" s="129"/>
      <c r="F23" s="129"/>
      <c r="G23" s="129"/>
      <c r="H23" s="217">
        <v>81205.19</v>
      </c>
      <c r="I23" s="217"/>
      <c r="J23" s="129"/>
      <c r="K23" s="217">
        <v>124250</v>
      </c>
      <c r="L23" s="217"/>
      <c r="M23" s="219" t="s">
        <v>380</v>
      </c>
      <c r="N23" s="219"/>
      <c r="O23" s="217">
        <v>129716.47</v>
      </c>
      <c r="P23" s="217"/>
      <c r="Q23" s="129"/>
      <c r="R23" s="217">
        <f t="shared" ref="R23" si="3">O23/H23*100</f>
        <v>159.7391373630183</v>
      </c>
      <c r="S23" s="217"/>
      <c r="T23" s="217">
        <f t="shared" ref="T23" si="4">O23/M23*100</f>
        <v>96.367066290340503</v>
      </c>
      <c r="U23" s="217"/>
    </row>
    <row r="24" spans="1:21" x14ac:dyDescent="0.2">
      <c r="A24" s="240"/>
      <c r="B24" s="241"/>
      <c r="C24" s="241"/>
      <c r="D24" s="241"/>
      <c r="E24" s="241"/>
      <c r="F24" s="241"/>
      <c r="G24" s="241"/>
      <c r="H24" s="241"/>
      <c r="I24" s="241"/>
      <c r="J24" s="241"/>
      <c r="K24" s="241"/>
      <c r="L24" s="241"/>
      <c r="M24" s="241"/>
      <c r="N24" s="241"/>
      <c r="O24" s="241"/>
      <c r="P24" s="241"/>
      <c r="Q24" s="241"/>
      <c r="R24" s="241"/>
      <c r="S24" s="241"/>
      <c r="T24" s="241"/>
      <c r="U24" s="242"/>
    </row>
    <row r="25" spans="1:21" ht="12.75" customHeight="1" x14ac:dyDescent="0.2">
      <c r="A25" s="132" t="s">
        <v>86</v>
      </c>
      <c r="B25" s="207" t="s">
        <v>87</v>
      </c>
      <c r="C25" s="207"/>
      <c r="D25" s="3"/>
      <c r="E25" s="3"/>
      <c r="F25" s="3"/>
      <c r="G25" s="3"/>
      <c r="H25" s="208">
        <v>17241.75</v>
      </c>
      <c r="I25" s="208"/>
      <c r="J25" s="3"/>
      <c r="K25" s="208">
        <v>0</v>
      </c>
      <c r="L25" s="208"/>
      <c r="M25" s="209" t="s">
        <v>25</v>
      </c>
      <c r="N25" s="209"/>
      <c r="O25" s="208">
        <v>18909.560000000001</v>
      </c>
      <c r="P25" s="208"/>
      <c r="Q25" s="3"/>
      <c r="R25" s="206">
        <f t="shared" ref="R25" si="5">O25/H25*100</f>
        <v>109.6730900285644</v>
      </c>
      <c r="S25" s="206"/>
      <c r="T25" s="206">
        <v>0</v>
      </c>
      <c r="U25" s="206"/>
    </row>
    <row r="26" spans="1:21" x14ac:dyDescent="0.2">
      <c r="A26" s="132" t="s">
        <v>150</v>
      </c>
      <c r="B26" s="207" t="s">
        <v>151</v>
      </c>
      <c r="C26" s="207"/>
      <c r="D26" s="3"/>
      <c r="E26" s="3"/>
      <c r="F26" s="3"/>
      <c r="G26" s="3"/>
      <c r="H26" s="208">
        <v>265.2</v>
      </c>
      <c r="I26" s="208"/>
      <c r="J26" s="3"/>
      <c r="K26" s="208">
        <v>0</v>
      </c>
      <c r="L26" s="208"/>
      <c r="M26" s="209" t="s">
        <v>25</v>
      </c>
      <c r="N26" s="209"/>
      <c r="O26" s="208">
        <v>425.64</v>
      </c>
      <c r="P26" s="208"/>
      <c r="Q26" s="3"/>
      <c r="R26" s="206">
        <f t="shared" ref="R26" si="6">O26/H26*100</f>
        <v>160.49773755656111</v>
      </c>
      <c r="S26" s="206"/>
      <c r="T26" s="206">
        <v>0</v>
      </c>
      <c r="U26" s="206"/>
    </row>
    <row r="27" spans="1:21" x14ac:dyDescent="0.2">
      <c r="A27" s="132" t="s">
        <v>88</v>
      </c>
      <c r="B27" s="220" t="s">
        <v>318</v>
      </c>
      <c r="C27" s="220"/>
      <c r="D27" s="3"/>
      <c r="E27" s="3"/>
      <c r="F27" s="3"/>
      <c r="G27" s="3"/>
      <c r="H27" s="208">
        <v>15011.03</v>
      </c>
      <c r="I27" s="208"/>
      <c r="J27" s="3"/>
      <c r="K27" s="208">
        <v>0</v>
      </c>
      <c r="L27" s="208"/>
      <c r="M27" s="209" t="s">
        <v>25</v>
      </c>
      <c r="N27" s="209"/>
      <c r="O27" s="208">
        <v>16056.12</v>
      </c>
      <c r="P27" s="208"/>
      <c r="Q27" s="3"/>
      <c r="R27" s="206">
        <f t="shared" ref="R27:R28" si="7">O27/H27*100</f>
        <v>106.96214716778263</v>
      </c>
      <c r="S27" s="206"/>
      <c r="T27" s="206">
        <v>0</v>
      </c>
      <c r="U27" s="206"/>
    </row>
    <row r="28" spans="1:21" x14ac:dyDescent="0.2">
      <c r="A28" s="132" t="s">
        <v>89</v>
      </c>
      <c r="B28" s="207" t="s">
        <v>90</v>
      </c>
      <c r="C28" s="207"/>
      <c r="D28" s="3"/>
      <c r="E28" s="3"/>
      <c r="F28" s="3"/>
      <c r="G28" s="3"/>
      <c r="H28" s="208">
        <v>1965.52</v>
      </c>
      <c r="I28" s="208"/>
      <c r="J28" s="3"/>
      <c r="K28" s="208">
        <v>0</v>
      </c>
      <c r="L28" s="208"/>
      <c r="M28" s="209" t="s">
        <v>25</v>
      </c>
      <c r="N28" s="209"/>
      <c r="O28" s="208">
        <v>2334.6</v>
      </c>
      <c r="P28" s="208"/>
      <c r="Q28" s="3"/>
      <c r="R28" s="206">
        <f t="shared" si="7"/>
        <v>118.7777280312589</v>
      </c>
      <c r="S28" s="206"/>
      <c r="T28" s="206">
        <v>0</v>
      </c>
      <c r="U28" s="206"/>
    </row>
    <row r="29" spans="1:21" ht="12.75" customHeight="1" x14ac:dyDescent="0.2">
      <c r="A29" s="132" t="s">
        <v>91</v>
      </c>
      <c r="B29" s="207" t="s">
        <v>92</v>
      </c>
      <c r="C29" s="207"/>
      <c r="D29" s="3"/>
      <c r="E29" s="3"/>
      <c r="F29" s="3"/>
      <c r="G29" s="3"/>
      <c r="H29" s="208">
        <v>0</v>
      </c>
      <c r="I29" s="208"/>
      <c r="J29" s="3"/>
      <c r="K29" s="208">
        <v>0</v>
      </c>
      <c r="L29" s="208"/>
      <c r="M29" s="209" t="s">
        <v>25</v>
      </c>
      <c r="N29" s="209"/>
      <c r="O29" s="208">
        <v>93.2</v>
      </c>
      <c r="P29" s="208"/>
      <c r="Q29" s="3"/>
      <c r="R29" s="206">
        <v>0</v>
      </c>
      <c r="S29" s="206"/>
      <c r="T29" s="206">
        <v>0</v>
      </c>
      <c r="U29" s="206"/>
    </row>
    <row r="30" spans="1:21" x14ac:dyDescent="0.2">
      <c r="A30" s="132" t="s">
        <v>93</v>
      </c>
      <c r="B30" s="207" t="s">
        <v>94</v>
      </c>
      <c r="C30" s="207"/>
      <c r="D30" s="3"/>
      <c r="E30" s="3"/>
      <c r="F30" s="3"/>
      <c r="G30" s="3"/>
      <c r="H30" s="208">
        <v>51040.74</v>
      </c>
      <c r="I30" s="208"/>
      <c r="J30" s="3"/>
      <c r="K30" s="208">
        <v>0</v>
      </c>
      <c r="L30" s="208"/>
      <c r="M30" s="209" t="s">
        <v>25</v>
      </c>
      <c r="N30" s="209"/>
      <c r="O30" s="208">
        <v>73174.149999999994</v>
      </c>
      <c r="P30" s="208"/>
      <c r="Q30" s="3"/>
      <c r="R30" s="206">
        <f t="shared" ref="R30:R51" si="8">O30/H30*100</f>
        <v>143.36420279173069</v>
      </c>
      <c r="S30" s="206"/>
      <c r="T30" s="206">
        <v>0</v>
      </c>
      <c r="U30" s="206"/>
    </row>
    <row r="31" spans="1:21" x14ac:dyDescent="0.2">
      <c r="A31" s="132" t="s">
        <v>95</v>
      </c>
      <c r="B31" s="220" t="s">
        <v>319</v>
      </c>
      <c r="C31" s="220"/>
      <c r="D31" s="3"/>
      <c r="E31" s="3"/>
      <c r="F31" s="3"/>
      <c r="G31" s="3"/>
      <c r="H31" s="208">
        <v>9381.3700000000008</v>
      </c>
      <c r="I31" s="208"/>
      <c r="J31" s="3"/>
      <c r="K31" s="208">
        <v>0</v>
      </c>
      <c r="L31" s="208"/>
      <c r="M31" s="209" t="s">
        <v>25</v>
      </c>
      <c r="N31" s="209"/>
      <c r="O31" s="208">
        <v>12221.06</v>
      </c>
      <c r="P31" s="208"/>
      <c r="Q31" s="3"/>
      <c r="R31" s="206">
        <f t="shared" si="8"/>
        <v>130.26945957786549</v>
      </c>
      <c r="S31" s="206"/>
      <c r="T31" s="206">
        <v>0</v>
      </c>
      <c r="U31" s="206"/>
    </row>
    <row r="32" spans="1:21" ht="12.75" customHeight="1" x14ac:dyDescent="0.2">
      <c r="A32" s="132" t="s">
        <v>101</v>
      </c>
      <c r="B32" s="207" t="s">
        <v>102</v>
      </c>
      <c r="C32" s="207"/>
      <c r="D32" s="3"/>
      <c r="E32" s="3"/>
      <c r="F32" s="3"/>
      <c r="G32" s="3"/>
      <c r="H32" s="208">
        <v>31027.21</v>
      </c>
      <c r="I32" s="208"/>
      <c r="J32" s="3"/>
      <c r="K32" s="208">
        <v>0</v>
      </c>
      <c r="L32" s="208"/>
      <c r="M32" s="209" t="s">
        <v>25</v>
      </c>
      <c r="N32" s="209"/>
      <c r="O32" s="208">
        <v>33387.4</v>
      </c>
      <c r="P32" s="208"/>
      <c r="Q32" s="3"/>
      <c r="R32" s="206">
        <f t="shared" si="8"/>
        <v>107.60683928719341</v>
      </c>
      <c r="S32" s="206"/>
      <c r="T32" s="206">
        <v>0</v>
      </c>
      <c r="U32" s="206"/>
    </row>
    <row r="33" spans="1:21" x14ac:dyDescent="0.2">
      <c r="A33" s="132" t="s">
        <v>103</v>
      </c>
      <c r="B33" s="207" t="s">
        <v>104</v>
      </c>
      <c r="C33" s="207"/>
      <c r="D33" s="3"/>
      <c r="E33" s="3"/>
      <c r="F33" s="3"/>
      <c r="G33" s="3"/>
      <c r="H33" s="208">
        <v>55</v>
      </c>
      <c r="I33" s="208"/>
      <c r="J33" s="3"/>
      <c r="K33" s="208">
        <v>0</v>
      </c>
      <c r="L33" s="208"/>
      <c r="M33" s="209" t="s">
        <v>25</v>
      </c>
      <c r="N33" s="209"/>
      <c r="O33" s="208">
        <v>60.02</v>
      </c>
      <c r="P33" s="208"/>
      <c r="Q33" s="3"/>
      <c r="R33" s="206">
        <f t="shared" si="8"/>
        <v>109.12727272727274</v>
      </c>
      <c r="S33" s="206"/>
      <c r="T33" s="206">
        <v>0</v>
      </c>
      <c r="U33" s="206"/>
    </row>
    <row r="34" spans="1:21" ht="12.75" customHeight="1" x14ac:dyDescent="0.2">
      <c r="A34" s="132" t="s">
        <v>105</v>
      </c>
      <c r="B34" s="220" t="s">
        <v>320</v>
      </c>
      <c r="C34" s="220"/>
      <c r="D34" s="3"/>
      <c r="E34" s="3"/>
      <c r="F34" s="3"/>
      <c r="G34" s="3"/>
      <c r="H34" s="208">
        <v>683.2</v>
      </c>
      <c r="I34" s="208"/>
      <c r="J34" s="3"/>
      <c r="K34" s="208">
        <v>0</v>
      </c>
      <c r="L34" s="208"/>
      <c r="M34" s="209" t="s">
        <v>25</v>
      </c>
      <c r="N34" s="209"/>
      <c r="O34" s="208">
        <v>3754.2</v>
      </c>
      <c r="P34" s="208"/>
      <c r="Q34" s="3"/>
      <c r="R34" s="206">
        <f t="shared" si="8"/>
        <v>549.50234192037465</v>
      </c>
      <c r="S34" s="206"/>
      <c r="T34" s="206">
        <v>0</v>
      </c>
      <c r="U34" s="206"/>
    </row>
    <row r="35" spans="1:21" x14ac:dyDescent="0.2">
      <c r="A35" s="132" t="s">
        <v>106</v>
      </c>
      <c r="B35" s="207" t="s">
        <v>381</v>
      </c>
      <c r="C35" s="207"/>
      <c r="D35" s="3"/>
      <c r="E35" s="3"/>
      <c r="F35" s="3"/>
      <c r="G35" s="3"/>
      <c r="H35" s="208">
        <v>8876</v>
      </c>
      <c r="I35" s="208"/>
      <c r="J35" s="3"/>
      <c r="K35" s="208">
        <v>0</v>
      </c>
      <c r="L35" s="208"/>
      <c r="M35" s="209" t="s">
        <v>25</v>
      </c>
      <c r="N35" s="209"/>
      <c r="O35" s="208">
        <v>21121.34</v>
      </c>
      <c r="P35" s="208"/>
      <c r="Q35" s="3"/>
      <c r="R35" s="206">
        <f t="shared" si="8"/>
        <v>237.96011716989636</v>
      </c>
      <c r="S35" s="206"/>
      <c r="T35" s="206">
        <v>0</v>
      </c>
      <c r="U35" s="206"/>
    </row>
    <row r="36" spans="1:21" x14ac:dyDescent="0.2">
      <c r="A36" s="132" t="s">
        <v>107</v>
      </c>
      <c r="B36" s="220" t="s">
        <v>321</v>
      </c>
      <c r="C36" s="220"/>
      <c r="D36" s="3"/>
      <c r="E36" s="3"/>
      <c r="F36" s="3"/>
      <c r="G36" s="3"/>
      <c r="H36" s="208">
        <v>1017.96</v>
      </c>
      <c r="I36" s="208"/>
      <c r="J36" s="3"/>
      <c r="K36" s="208">
        <v>0</v>
      </c>
      <c r="L36" s="208"/>
      <c r="M36" s="209" t="s">
        <v>25</v>
      </c>
      <c r="N36" s="209"/>
      <c r="O36" s="208">
        <v>2630.13</v>
      </c>
      <c r="P36" s="208"/>
      <c r="Q36" s="3"/>
      <c r="R36" s="206">
        <f t="shared" si="8"/>
        <v>258.37262760815747</v>
      </c>
      <c r="S36" s="206"/>
      <c r="T36" s="206">
        <v>0</v>
      </c>
      <c r="U36" s="206"/>
    </row>
    <row r="37" spans="1:21" ht="12.75" customHeight="1" x14ac:dyDescent="0.2">
      <c r="A37" s="132" t="s">
        <v>96</v>
      </c>
      <c r="B37" s="207" t="s">
        <v>97</v>
      </c>
      <c r="C37" s="207"/>
      <c r="D37" s="3"/>
      <c r="E37" s="3"/>
      <c r="F37" s="3"/>
      <c r="G37" s="3"/>
      <c r="H37" s="208">
        <v>12349.72</v>
      </c>
      <c r="I37" s="208"/>
      <c r="J37" s="3"/>
      <c r="K37" s="208">
        <v>0</v>
      </c>
      <c r="L37" s="208"/>
      <c r="M37" s="209" t="s">
        <v>25</v>
      </c>
      <c r="N37" s="209"/>
      <c r="O37" s="208">
        <v>37291.4</v>
      </c>
      <c r="P37" s="208"/>
      <c r="Q37" s="3"/>
      <c r="R37" s="206">
        <f t="shared" si="8"/>
        <v>301.9615019611781</v>
      </c>
      <c r="S37" s="206"/>
      <c r="T37" s="206">
        <v>0</v>
      </c>
      <c r="U37" s="206"/>
    </row>
    <row r="38" spans="1:21" ht="12.75" customHeight="1" x14ac:dyDescent="0.2">
      <c r="A38" s="132" t="s">
        <v>108</v>
      </c>
      <c r="B38" s="220" t="s">
        <v>382</v>
      </c>
      <c r="C38" s="220"/>
      <c r="D38" s="3"/>
      <c r="E38" s="3"/>
      <c r="F38" s="3"/>
      <c r="G38" s="3"/>
      <c r="H38" s="208">
        <v>356.95</v>
      </c>
      <c r="I38" s="208"/>
      <c r="J38" s="3"/>
      <c r="K38" s="208">
        <v>0</v>
      </c>
      <c r="L38" s="208"/>
      <c r="M38" s="209" t="s">
        <v>25</v>
      </c>
      <c r="N38" s="209"/>
      <c r="O38" s="208">
        <v>563.47</v>
      </c>
      <c r="P38" s="208"/>
      <c r="Q38" s="3"/>
      <c r="R38" s="206">
        <f t="shared" si="8"/>
        <v>157.85684269505532</v>
      </c>
      <c r="S38" s="206"/>
      <c r="T38" s="206">
        <v>0</v>
      </c>
      <c r="U38" s="206"/>
    </row>
    <row r="39" spans="1:21" x14ac:dyDescent="0.2">
      <c r="A39" s="132" t="s">
        <v>98</v>
      </c>
      <c r="B39" s="220" t="s">
        <v>383</v>
      </c>
      <c r="C39" s="220"/>
      <c r="D39" s="3"/>
      <c r="E39" s="3"/>
      <c r="F39" s="3"/>
      <c r="G39" s="3"/>
      <c r="H39" s="208">
        <v>3180.55</v>
      </c>
      <c r="I39" s="208"/>
      <c r="J39" s="3"/>
      <c r="K39" s="208">
        <v>0</v>
      </c>
      <c r="L39" s="208"/>
      <c r="M39" s="209" t="s">
        <v>25</v>
      </c>
      <c r="N39" s="209"/>
      <c r="O39" s="208">
        <v>19058.84</v>
      </c>
      <c r="P39" s="208"/>
      <c r="Q39" s="3"/>
      <c r="R39" s="206">
        <f t="shared" si="8"/>
        <v>599.23095062174775</v>
      </c>
      <c r="S39" s="206"/>
      <c r="T39" s="206">
        <v>0</v>
      </c>
      <c r="U39" s="206"/>
    </row>
    <row r="40" spans="1:21" x14ac:dyDescent="0.2">
      <c r="A40" s="132" t="s">
        <v>109</v>
      </c>
      <c r="B40" s="207" t="s">
        <v>110</v>
      </c>
      <c r="C40" s="207"/>
      <c r="D40" s="3"/>
      <c r="E40" s="3"/>
      <c r="F40" s="3"/>
      <c r="G40" s="3"/>
      <c r="H40" s="208">
        <v>0</v>
      </c>
      <c r="I40" s="208"/>
      <c r="J40" s="3"/>
      <c r="K40" s="208">
        <v>0</v>
      </c>
      <c r="L40" s="208"/>
      <c r="M40" s="209" t="s">
        <v>25</v>
      </c>
      <c r="N40" s="209"/>
      <c r="O40" s="208">
        <v>780</v>
      </c>
      <c r="P40" s="208"/>
      <c r="Q40" s="3"/>
      <c r="R40" s="206">
        <v>0</v>
      </c>
      <c r="S40" s="206"/>
      <c r="T40" s="206">
        <v>0</v>
      </c>
      <c r="U40" s="206"/>
    </row>
    <row r="41" spans="1:21" x14ac:dyDescent="0.2">
      <c r="A41" s="132" t="s">
        <v>111</v>
      </c>
      <c r="B41" s="207" t="s">
        <v>112</v>
      </c>
      <c r="C41" s="207"/>
      <c r="D41" s="3"/>
      <c r="E41" s="3"/>
      <c r="F41" s="3"/>
      <c r="G41" s="3"/>
      <c r="H41" s="208">
        <v>566.48</v>
      </c>
      <c r="I41" s="208"/>
      <c r="J41" s="3"/>
      <c r="K41" s="208">
        <v>0</v>
      </c>
      <c r="L41" s="208"/>
      <c r="M41" s="209" t="s">
        <v>25</v>
      </c>
      <c r="N41" s="209"/>
      <c r="O41" s="208">
        <v>1040.8900000000001</v>
      </c>
      <c r="P41" s="208"/>
      <c r="Q41" s="3"/>
      <c r="R41" s="206">
        <f t="shared" si="8"/>
        <v>183.74699901143907</v>
      </c>
      <c r="S41" s="206"/>
      <c r="T41" s="206">
        <v>0</v>
      </c>
      <c r="U41" s="206"/>
    </row>
    <row r="42" spans="1:21" x14ac:dyDescent="0.2">
      <c r="A42" s="132" t="s">
        <v>155</v>
      </c>
      <c r="B42" s="207" t="s">
        <v>156</v>
      </c>
      <c r="C42" s="207"/>
      <c r="D42" s="3"/>
      <c r="E42" s="3"/>
      <c r="F42" s="3"/>
      <c r="G42" s="3"/>
      <c r="H42" s="208">
        <v>50</v>
      </c>
      <c r="I42" s="208"/>
      <c r="J42" s="3"/>
      <c r="K42" s="208">
        <v>0</v>
      </c>
      <c r="L42" s="208"/>
      <c r="M42" s="209" t="s">
        <v>25</v>
      </c>
      <c r="N42" s="209"/>
      <c r="O42" s="208">
        <v>600</v>
      </c>
      <c r="P42" s="208"/>
      <c r="Q42" s="3"/>
      <c r="R42" s="206">
        <f t="shared" si="8"/>
        <v>1200</v>
      </c>
      <c r="S42" s="206"/>
      <c r="T42" s="206">
        <v>0</v>
      </c>
      <c r="U42" s="206"/>
    </row>
    <row r="43" spans="1:21" x14ac:dyDescent="0.2">
      <c r="A43" s="132" t="s">
        <v>113</v>
      </c>
      <c r="B43" s="207" t="s">
        <v>114</v>
      </c>
      <c r="C43" s="207"/>
      <c r="D43" s="3"/>
      <c r="E43" s="3"/>
      <c r="F43" s="3"/>
      <c r="G43" s="3"/>
      <c r="H43" s="208">
        <v>1127.3499999999999</v>
      </c>
      <c r="I43" s="208"/>
      <c r="J43" s="3"/>
      <c r="K43" s="208">
        <v>0</v>
      </c>
      <c r="L43" s="208"/>
      <c r="M43" s="209" t="s">
        <v>25</v>
      </c>
      <c r="N43" s="209"/>
      <c r="O43" s="208">
        <v>1086.24</v>
      </c>
      <c r="P43" s="208"/>
      <c r="Q43" s="3"/>
      <c r="R43" s="206">
        <f t="shared" si="8"/>
        <v>96.353395130172544</v>
      </c>
      <c r="S43" s="206"/>
      <c r="T43" s="206">
        <v>0</v>
      </c>
      <c r="U43" s="206"/>
    </row>
    <row r="44" spans="1:21" x14ac:dyDescent="0.2">
      <c r="A44" s="132" t="s">
        <v>99</v>
      </c>
      <c r="B44" s="207" t="s">
        <v>100</v>
      </c>
      <c r="C44" s="207"/>
      <c r="D44" s="3"/>
      <c r="E44" s="3"/>
      <c r="F44" s="3"/>
      <c r="G44" s="3"/>
      <c r="H44" s="208">
        <v>1166.19</v>
      </c>
      <c r="I44" s="208"/>
      <c r="J44" s="3"/>
      <c r="K44" s="208">
        <v>0</v>
      </c>
      <c r="L44" s="208"/>
      <c r="M44" s="209" t="s">
        <v>25</v>
      </c>
      <c r="N44" s="209"/>
      <c r="O44" s="208">
        <v>1198.25</v>
      </c>
      <c r="P44" s="208"/>
      <c r="Q44" s="3"/>
      <c r="R44" s="206">
        <f t="shared" si="8"/>
        <v>102.74912321319853</v>
      </c>
      <c r="S44" s="206"/>
      <c r="T44" s="206">
        <v>0</v>
      </c>
      <c r="U44" s="206"/>
    </row>
    <row r="45" spans="1:21" ht="12.75" customHeight="1" x14ac:dyDescent="0.2">
      <c r="A45" s="132" t="s">
        <v>115</v>
      </c>
      <c r="B45" s="207" t="s">
        <v>116</v>
      </c>
      <c r="C45" s="207"/>
      <c r="D45" s="3"/>
      <c r="E45" s="3"/>
      <c r="F45" s="3"/>
      <c r="G45" s="3"/>
      <c r="H45" s="208">
        <v>5402.2</v>
      </c>
      <c r="I45" s="208"/>
      <c r="J45" s="3"/>
      <c r="K45" s="208">
        <v>0</v>
      </c>
      <c r="L45" s="208"/>
      <c r="M45" s="209" t="s">
        <v>25</v>
      </c>
      <c r="N45" s="209"/>
      <c r="O45" s="208">
        <v>9543.56</v>
      </c>
      <c r="P45" s="208"/>
      <c r="Q45" s="3"/>
      <c r="R45" s="206">
        <f t="shared" si="8"/>
        <v>176.66061974751025</v>
      </c>
      <c r="S45" s="206"/>
      <c r="T45" s="206">
        <v>0</v>
      </c>
      <c r="U45" s="206"/>
    </row>
    <row r="46" spans="1:21" x14ac:dyDescent="0.2">
      <c r="A46" s="132" t="s">
        <v>117</v>
      </c>
      <c r="B46" s="207" t="s">
        <v>118</v>
      </c>
      <c r="C46" s="207"/>
      <c r="D46" s="3"/>
      <c r="E46" s="3"/>
      <c r="F46" s="3"/>
      <c r="G46" s="3"/>
      <c r="H46" s="208">
        <v>500</v>
      </c>
      <c r="I46" s="208"/>
      <c r="J46" s="3"/>
      <c r="K46" s="208">
        <v>0</v>
      </c>
      <c r="L46" s="208"/>
      <c r="M46" s="209" t="s">
        <v>25</v>
      </c>
      <c r="N46" s="209"/>
      <c r="O46" s="208">
        <v>3420.15</v>
      </c>
      <c r="P46" s="208"/>
      <c r="Q46" s="3"/>
      <c r="R46" s="206">
        <f t="shared" si="8"/>
        <v>684.03</v>
      </c>
      <c r="S46" s="206"/>
      <c r="T46" s="206">
        <v>0</v>
      </c>
      <c r="U46" s="206"/>
    </row>
    <row r="47" spans="1:21" ht="12.75" customHeight="1" x14ac:dyDescent="0.2">
      <c r="A47" s="132" t="s">
        <v>119</v>
      </c>
      <c r="B47" s="220" t="s">
        <v>322</v>
      </c>
      <c r="C47" s="220"/>
      <c r="D47" s="3"/>
      <c r="E47" s="3"/>
      <c r="F47" s="3"/>
      <c r="G47" s="3"/>
      <c r="H47" s="208">
        <v>572.98</v>
      </c>
      <c r="I47" s="208"/>
      <c r="J47" s="3"/>
      <c r="K47" s="208">
        <v>0</v>
      </c>
      <c r="L47" s="208"/>
      <c r="M47" s="209" t="s">
        <v>25</v>
      </c>
      <c r="N47" s="209"/>
      <c r="O47" s="208">
        <v>341.36</v>
      </c>
      <c r="P47" s="208"/>
      <c r="Q47" s="3"/>
      <c r="R47" s="206">
        <f t="shared" si="8"/>
        <v>59.57625047994695</v>
      </c>
      <c r="S47" s="206"/>
      <c r="T47" s="206">
        <v>0</v>
      </c>
      <c r="U47" s="206"/>
    </row>
    <row r="48" spans="1:21" x14ac:dyDescent="0.2">
      <c r="A48" s="132" t="s">
        <v>384</v>
      </c>
      <c r="B48" s="207" t="s">
        <v>385</v>
      </c>
      <c r="C48" s="207"/>
      <c r="D48" s="3"/>
      <c r="E48" s="3"/>
      <c r="F48" s="3"/>
      <c r="G48" s="3"/>
      <c r="H48" s="208">
        <v>0</v>
      </c>
      <c r="I48" s="208"/>
      <c r="J48" s="3"/>
      <c r="K48" s="208">
        <v>0</v>
      </c>
      <c r="L48" s="208"/>
      <c r="M48" s="209" t="s">
        <v>25</v>
      </c>
      <c r="N48" s="209"/>
      <c r="O48" s="208">
        <v>183</v>
      </c>
      <c r="P48" s="208"/>
      <c r="Q48" s="3"/>
      <c r="R48" s="206">
        <v>0</v>
      </c>
      <c r="S48" s="206"/>
      <c r="T48" s="206">
        <v>0</v>
      </c>
      <c r="U48" s="206"/>
    </row>
    <row r="49" spans="1:21" x14ac:dyDescent="0.2">
      <c r="A49" s="132" t="s">
        <v>120</v>
      </c>
      <c r="B49" s="207" t="s">
        <v>121</v>
      </c>
      <c r="C49" s="207"/>
      <c r="D49" s="3"/>
      <c r="E49" s="3"/>
      <c r="F49" s="3"/>
      <c r="G49" s="3"/>
      <c r="H49" s="208">
        <v>0</v>
      </c>
      <c r="I49" s="208"/>
      <c r="J49" s="3"/>
      <c r="K49" s="208">
        <v>0</v>
      </c>
      <c r="L49" s="208"/>
      <c r="M49" s="209" t="s">
        <v>25</v>
      </c>
      <c r="N49" s="209"/>
      <c r="O49" s="208">
        <v>106.36</v>
      </c>
      <c r="P49" s="208"/>
      <c r="Q49" s="3"/>
      <c r="R49" s="206">
        <v>0</v>
      </c>
      <c r="S49" s="206"/>
      <c r="T49" s="206">
        <v>0</v>
      </c>
      <c r="U49" s="206"/>
    </row>
    <row r="50" spans="1:21" x14ac:dyDescent="0.2">
      <c r="A50" s="132" t="s">
        <v>122</v>
      </c>
      <c r="B50" s="220" t="s">
        <v>322</v>
      </c>
      <c r="C50" s="220"/>
      <c r="D50" s="3"/>
      <c r="E50" s="3"/>
      <c r="F50" s="3"/>
      <c r="G50" s="3"/>
      <c r="H50" s="208">
        <v>572.98</v>
      </c>
      <c r="I50" s="208"/>
      <c r="J50" s="3"/>
      <c r="K50" s="208">
        <v>0</v>
      </c>
      <c r="L50" s="208"/>
      <c r="M50" s="209" t="s">
        <v>25</v>
      </c>
      <c r="N50" s="209"/>
      <c r="O50" s="208">
        <v>52</v>
      </c>
      <c r="P50" s="208"/>
      <c r="Q50" s="3"/>
      <c r="R50" s="206">
        <f t="shared" si="8"/>
        <v>9.075360396523438</v>
      </c>
      <c r="S50" s="206"/>
      <c r="T50" s="206">
        <v>0</v>
      </c>
      <c r="U50" s="206"/>
    </row>
    <row r="51" spans="1:21" ht="12.75" customHeight="1" x14ac:dyDescent="0.2">
      <c r="A51" s="134" t="s">
        <v>123</v>
      </c>
      <c r="B51" s="218" t="s">
        <v>124</v>
      </c>
      <c r="C51" s="218"/>
      <c r="D51" s="129"/>
      <c r="E51" s="129"/>
      <c r="F51" s="129"/>
      <c r="G51" s="129"/>
      <c r="H51" s="217">
        <v>1067.18</v>
      </c>
      <c r="I51" s="217"/>
      <c r="J51" s="129"/>
      <c r="K51" s="217">
        <v>1350</v>
      </c>
      <c r="L51" s="217"/>
      <c r="M51" s="219" t="s">
        <v>386</v>
      </c>
      <c r="N51" s="219"/>
      <c r="O51" s="217">
        <v>1125.5999999999999</v>
      </c>
      <c r="P51" s="217"/>
      <c r="Q51" s="129"/>
      <c r="R51" s="217">
        <f t="shared" si="8"/>
        <v>105.4742405217489</v>
      </c>
      <c r="S51" s="217"/>
      <c r="T51" s="217">
        <f t="shared" ref="T51" si="9">O51/M51*100</f>
        <v>92.088685265483107</v>
      </c>
      <c r="U51" s="217"/>
    </row>
    <row r="52" spans="1:21" ht="12.75" customHeight="1" x14ac:dyDescent="0.2">
      <c r="A52" s="240"/>
      <c r="B52" s="241"/>
      <c r="C52" s="241"/>
      <c r="D52" s="241"/>
      <c r="E52" s="241"/>
      <c r="F52" s="241"/>
      <c r="G52" s="241"/>
      <c r="H52" s="241"/>
      <c r="I52" s="241"/>
      <c r="J52" s="241"/>
      <c r="K52" s="241"/>
      <c r="L52" s="241"/>
      <c r="M52" s="241"/>
      <c r="N52" s="241"/>
      <c r="O52" s="241"/>
      <c r="P52" s="241"/>
      <c r="Q52" s="241"/>
      <c r="R52" s="241"/>
      <c r="S52" s="241"/>
      <c r="T52" s="241"/>
      <c r="U52" s="242"/>
    </row>
    <row r="53" spans="1:21" x14ac:dyDescent="0.2">
      <c r="A53" s="132" t="s">
        <v>125</v>
      </c>
      <c r="B53" s="207" t="s">
        <v>126</v>
      </c>
      <c r="C53" s="207"/>
      <c r="D53" s="3"/>
      <c r="E53" s="3"/>
      <c r="F53" s="3"/>
      <c r="G53" s="3"/>
      <c r="H53" s="208">
        <v>1067.18</v>
      </c>
      <c r="I53" s="208"/>
      <c r="J53" s="3"/>
      <c r="K53" s="208">
        <v>0</v>
      </c>
      <c r="L53" s="208"/>
      <c r="M53" s="209" t="s">
        <v>25</v>
      </c>
      <c r="N53" s="209"/>
      <c r="O53" s="221">
        <v>1125.5999999999999</v>
      </c>
      <c r="P53" s="221"/>
      <c r="Q53" s="77"/>
      <c r="R53" s="206">
        <f t="shared" ref="R53" si="10">O53/H53*100</f>
        <v>105.4742405217489</v>
      </c>
      <c r="S53" s="206"/>
      <c r="T53" s="206">
        <v>0</v>
      </c>
      <c r="U53" s="206"/>
    </row>
    <row r="54" spans="1:21" x14ac:dyDescent="0.2">
      <c r="A54" s="132" t="s">
        <v>127</v>
      </c>
      <c r="B54" s="220" t="s">
        <v>323</v>
      </c>
      <c r="C54" s="220"/>
      <c r="D54" s="3"/>
      <c r="E54" s="3"/>
      <c r="F54" s="3"/>
      <c r="G54" s="3"/>
      <c r="H54" s="208">
        <v>1067.18</v>
      </c>
      <c r="I54" s="208"/>
      <c r="J54" s="3"/>
      <c r="K54" s="208">
        <v>0</v>
      </c>
      <c r="L54" s="208"/>
      <c r="M54" s="209" t="s">
        <v>25</v>
      </c>
      <c r="N54" s="209"/>
      <c r="O54" s="221">
        <v>1125.5999999999999</v>
      </c>
      <c r="P54" s="221"/>
      <c r="Q54" s="77"/>
      <c r="R54" s="206">
        <f t="shared" ref="R54:R56" si="11">O54/H54*100</f>
        <v>105.4742405217489</v>
      </c>
      <c r="S54" s="206"/>
      <c r="T54" s="206">
        <v>0</v>
      </c>
      <c r="U54" s="206"/>
    </row>
    <row r="55" spans="1:21" ht="12.75" customHeight="1" x14ac:dyDescent="0.2">
      <c r="A55" s="134" t="s">
        <v>6</v>
      </c>
      <c r="B55" s="222" t="s">
        <v>324</v>
      </c>
      <c r="C55" s="222"/>
      <c r="D55" s="129"/>
      <c r="E55" s="129"/>
      <c r="F55" s="129"/>
      <c r="G55" s="129"/>
      <c r="H55" s="223">
        <v>73024.86</v>
      </c>
      <c r="I55" s="223"/>
      <c r="J55" s="129"/>
      <c r="K55" s="217">
        <v>11500</v>
      </c>
      <c r="L55" s="217"/>
      <c r="M55" s="219" t="s">
        <v>387</v>
      </c>
      <c r="N55" s="219"/>
      <c r="O55" s="217">
        <v>31075.27</v>
      </c>
      <c r="P55" s="217"/>
      <c r="Q55" s="129"/>
      <c r="R55" s="217">
        <f t="shared" si="11"/>
        <v>42.554371210023547</v>
      </c>
      <c r="S55" s="217"/>
      <c r="T55" s="217">
        <f t="shared" ref="T55:T56" si="12">O55/M55*100</f>
        <v>97.108913848970161</v>
      </c>
      <c r="U55" s="217"/>
    </row>
    <row r="56" spans="1:21" ht="12.75" customHeight="1" x14ac:dyDescent="0.2">
      <c r="A56" s="134" t="s">
        <v>128</v>
      </c>
      <c r="B56" s="222" t="s">
        <v>325</v>
      </c>
      <c r="C56" s="222"/>
      <c r="D56" s="129"/>
      <c r="E56" s="129"/>
      <c r="F56" s="129"/>
      <c r="G56" s="129"/>
      <c r="H56" s="223">
        <v>8907.75</v>
      </c>
      <c r="I56" s="223"/>
      <c r="J56" s="129"/>
      <c r="K56" s="217">
        <v>11500</v>
      </c>
      <c r="L56" s="217"/>
      <c r="M56" s="219" t="s">
        <v>387</v>
      </c>
      <c r="N56" s="219"/>
      <c r="O56" s="217">
        <v>31075.27</v>
      </c>
      <c r="P56" s="217"/>
      <c r="Q56" s="129"/>
      <c r="R56" s="217">
        <f t="shared" si="11"/>
        <v>348.85655749207149</v>
      </c>
      <c r="S56" s="217"/>
      <c r="T56" s="217">
        <f t="shared" si="12"/>
        <v>97.108913848970161</v>
      </c>
      <c r="U56" s="217"/>
    </row>
    <row r="57" spans="1:21" ht="12.75" customHeight="1" x14ac:dyDescent="0.2">
      <c r="A57" s="240"/>
      <c r="B57" s="241"/>
      <c r="C57" s="241"/>
      <c r="D57" s="241"/>
      <c r="E57" s="241"/>
      <c r="F57" s="241"/>
      <c r="G57" s="241"/>
      <c r="H57" s="241"/>
      <c r="I57" s="241"/>
      <c r="J57" s="241"/>
      <c r="K57" s="241"/>
      <c r="L57" s="241"/>
      <c r="M57" s="241"/>
      <c r="N57" s="241"/>
      <c r="O57" s="241"/>
      <c r="P57" s="241"/>
      <c r="Q57" s="241"/>
      <c r="R57" s="241"/>
      <c r="S57" s="241"/>
      <c r="T57" s="241"/>
      <c r="U57" s="242"/>
    </row>
    <row r="58" spans="1:21" x14ac:dyDescent="0.2">
      <c r="A58" s="132" t="s">
        <v>129</v>
      </c>
      <c r="B58" s="207" t="s">
        <v>130</v>
      </c>
      <c r="C58" s="207"/>
      <c r="D58" s="3"/>
      <c r="E58" s="3"/>
      <c r="F58" s="3"/>
      <c r="G58" s="3"/>
      <c r="H58" s="208">
        <v>5157.75</v>
      </c>
      <c r="I58" s="208"/>
      <c r="J58" s="3"/>
      <c r="K58" s="208">
        <v>0</v>
      </c>
      <c r="L58" s="208"/>
      <c r="M58" s="209" t="s">
        <v>25</v>
      </c>
      <c r="N58" s="209"/>
      <c r="O58" s="221">
        <v>27569.02</v>
      </c>
      <c r="P58" s="221"/>
      <c r="Q58" s="77"/>
      <c r="R58" s="206">
        <f t="shared" ref="R58" si="13">O58/H58*100</f>
        <v>534.51640734816544</v>
      </c>
      <c r="S58" s="206"/>
      <c r="T58" s="206">
        <v>0</v>
      </c>
      <c r="U58" s="206"/>
    </row>
    <row r="59" spans="1:21" x14ac:dyDescent="0.2">
      <c r="A59" s="132" t="s">
        <v>131</v>
      </c>
      <c r="B59" s="207" t="s">
        <v>132</v>
      </c>
      <c r="C59" s="207"/>
      <c r="D59" s="3"/>
      <c r="E59" s="3"/>
      <c r="F59" s="3"/>
      <c r="G59" s="3"/>
      <c r="H59" s="208">
        <v>2208.44</v>
      </c>
      <c r="I59" s="208"/>
      <c r="J59" s="3"/>
      <c r="K59" s="208">
        <v>0</v>
      </c>
      <c r="L59" s="208"/>
      <c r="M59" s="209" t="s">
        <v>25</v>
      </c>
      <c r="N59" s="209"/>
      <c r="O59" s="221">
        <v>22407.77</v>
      </c>
      <c r="P59" s="221"/>
      <c r="Q59" s="77"/>
      <c r="R59" s="206">
        <f t="shared" ref="R59" si="14">O59/H59*100</f>
        <v>1014.6424625527521</v>
      </c>
      <c r="S59" s="206"/>
      <c r="T59" s="206">
        <v>0</v>
      </c>
      <c r="U59" s="206"/>
    </row>
    <row r="60" spans="1:21" ht="12.75" customHeight="1" x14ac:dyDescent="0.2">
      <c r="A60" s="132" t="s">
        <v>133</v>
      </c>
      <c r="B60" s="207" t="s">
        <v>134</v>
      </c>
      <c r="C60" s="207"/>
      <c r="D60" s="3"/>
      <c r="E60" s="3"/>
      <c r="F60" s="3"/>
      <c r="G60" s="3"/>
      <c r="H60" s="208">
        <v>179.2</v>
      </c>
      <c r="I60" s="208"/>
      <c r="J60" s="3"/>
      <c r="K60" s="208">
        <v>0</v>
      </c>
      <c r="L60" s="208"/>
      <c r="M60" s="209" t="s">
        <v>25</v>
      </c>
      <c r="N60" s="209"/>
      <c r="O60" s="221">
        <v>0</v>
      </c>
      <c r="P60" s="221"/>
      <c r="Q60" s="77"/>
      <c r="R60" s="206">
        <f t="shared" ref="R60:R64" si="15">O60/H60*100</f>
        <v>0</v>
      </c>
      <c r="S60" s="206"/>
      <c r="T60" s="206">
        <v>0</v>
      </c>
      <c r="U60" s="206"/>
    </row>
    <row r="61" spans="1:21" x14ac:dyDescent="0.2">
      <c r="A61" s="132" t="s">
        <v>388</v>
      </c>
      <c r="B61" s="207" t="s">
        <v>389</v>
      </c>
      <c r="C61" s="207"/>
      <c r="D61" s="3"/>
      <c r="E61" s="3"/>
      <c r="F61" s="3"/>
      <c r="G61" s="3"/>
      <c r="H61" s="208">
        <v>0</v>
      </c>
      <c r="I61" s="208"/>
      <c r="J61" s="3"/>
      <c r="K61" s="208">
        <v>0</v>
      </c>
      <c r="L61" s="208"/>
      <c r="M61" s="209" t="s">
        <v>25</v>
      </c>
      <c r="N61" s="209"/>
      <c r="O61" s="221">
        <v>3060</v>
      </c>
      <c r="P61" s="221"/>
      <c r="Q61" s="77"/>
      <c r="R61" s="206">
        <v>0</v>
      </c>
      <c r="S61" s="206"/>
      <c r="T61" s="206">
        <v>0</v>
      </c>
      <c r="U61" s="206"/>
    </row>
    <row r="62" spans="1:21" x14ac:dyDescent="0.2">
      <c r="A62" s="132" t="s">
        <v>162</v>
      </c>
      <c r="B62" s="220" t="s">
        <v>326</v>
      </c>
      <c r="C62" s="220"/>
      <c r="D62" s="3"/>
      <c r="E62" s="3"/>
      <c r="F62" s="3"/>
      <c r="G62" s="3"/>
      <c r="H62" s="208">
        <v>2770.11</v>
      </c>
      <c r="I62" s="208"/>
      <c r="J62" s="3"/>
      <c r="K62" s="208">
        <v>0</v>
      </c>
      <c r="L62" s="208"/>
      <c r="M62" s="209" t="s">
        <v>25</v>
      </c>
      <c r="N62" s="209"/>
      <c r="O62" s="221">
        <v>2101.25</v>
      </c>
      <c r="P62" s="221"/>
      <c r="Q62" s="77"/>
      <c r="R62" s="206">
        <f t="shared" si="15"/>
        <v>75.854388453888106</v>
      </c>
      <c r="S62" s="206"/>
      <c r="T62" s="206">
        <v>0</v>
      </c>
      <c r="U62" s="206"/>
    </row>
    <row r="63" spans="1:21" ht="12.75" customHeight="1" x14ac:dyDescent="0.2">
      <c r="A63" s="132" t="s">
        <v>135</v>
      </c>
      <c r="B63" s="207" t="s">
        <v>136</v>
      </c>
      <c r="C63" s="207"/>
      <c r="D63" s="3"/>
      <c r="E63" s="3"/>
      <c r="F63" s="3"/>
      <c r="G63" s="3"/>
      <c r="H63" s="208">
        <v>3750</v>
      </c>
      <c r="I63" s="208"/>
      <c r="J63" s="3"/>
      <c r="K63" s="208">
        <v>0</v>
      </c>
      <c r="L63" s="208"/>
      <c r="M63" s="209" t="s">
        <v>25</v>
      </c>
      <c r="N63" s="209"/>
      <c r="O63" s="221">
        <v>3506.25</v>
      </c>
      <c r="P63" s="221"/>
      <c r="Q63" s="77"/>
      <c r="R63" s="206">
        <f t="shared" si="15"/>
        <v>93.5</v>
      </c>
      <c r="S63" s="206"/>
      <c r="T63" s="206">
        <v>0</v>
      </c>
      <c r="U63" s="206"/>
    </row>
    <row r="64" spans="1:21" ht="12.75" customHeight="1" x14ac:dyDescent="0.2">
      <c r="A64" s="132" t="s">
        <v>137</v>
      </c>
      <c r="B64" s="207" t="s">
        <v>27</v>
      </c>
      <c r="C64" s="207"/>
      <c r="D64" s="3"/>
      <c r="E64" s="3"/>
      <c r="F64" s="3"/>
      <c r="G64" s="3"/>
      <c r="H64" s="208">
        <v>3750</v>
      </c>
      <c r="I64" s="208"/>
      <c r="J64" s="3"/>
      <c r="K64" s="208">
        <v>0</v>
      </c>
      <c r="L64" s="208"/>
      <c r="M64" s="209" t="s">
        <v>25</v>
      </c>
      <c r="N64" s="209"/>
      <c r="O64" s="221">
        <v>3506.25</v>
      </c>
      <c r="P64" s="221"/>
      <c r="Q64" s="77"/>
      <c r="R64" s="206">
        <f t="shared" si="15"/>
        <v>93.5</v>
      </c>
      <c r="S64" s="206"/>
      <c r="T64" s="206">
        <v>0</v>
      </c>
      <c r="U64" s="206"/>
    </row>
    <row r="65" spans="1:21" ht="12.75" customHeight="1" x14ac:dyDescent="0.2">
      <c r="A65" s="134" t="s">
        <v>146</v>
      </c>
      <c r="B65" s="222" t="s">
        <v>327</v>
      </c>
      <c r="C65" s="222"/>
      <c r="D65" s="129"/>
      <c r="E65" s="129"/>
      <c r="F65" s="129"/>
      <c r="G65" s="129"/>
      <c r="H65" s="217">
        <v>27604.68</v>
      </c>
      <c r="I65" s="217"/>
      <c r="J65" s="129"/>
      <c r="K65" s="217">
        <v>0</v>
      </c>
      <c r="L65" s="217"/>
      <c r="M65" s="219" t="s">
        <v>25</v>
      </c>
      <c r="N65" s="219"/>
      <c r="O65" s="217">
        <v>0</v>
      </c>
      <c r="P65" s="217"/>
      <c r="Q65" s="129"/>
      <c r="R65" s="217">
        <f t="shared" ref="R65" si="16">O65/H65*100</f>
        <v>0</v>
      </c>
      <c r="S65" s="217"/>
      <c r="T65" s="217">
        <v>0</v>
      </c>
      <c r="U65" s="217"/>
    </row>
    <row r="66" spans="1:21" x14ac:dyDescent="0.2">
      <c r="A66" s="132" t="s">
        <v>147</v>
      </c>
      <c r="B66" s="220" t="s">
        <v>328</v>
      </c>
      <c r="C66" s="220"/>
      <c r="D66" s="3"/>
      <c r="E66" s="3"/>
      <c r="F66" s="3"/>
      <c r="G66" s="3"/>
      <c r="H66" s="208">
        <v>27604.68</v>
      </c>
      <c r="I66" s="208"/>
      <c r="J66" s="3"/>
      <c r="K66" s="208">
        <v>0</v>
      </c>
      <c r="L66" s="208"/>
      <c r="M66" s="209" t="s">
        <v>25</v>
      </c>
      <c r="N66" s="209"/>
      <c r="O66" s="208">
        <v>0</v>
      </c>
      <c r="P66" s="208"/>
      <c r="Q66" s="3"/>
      <c r="R66" s="208">
        <v>0</v>
      </c>
      <c r="S66" s="208"/>
      <c r="T66" s="208">
        <v>0</v>
      </c>
      <c r="U66" s="208"/>
    </row>
    <row r="67" spans="1:21" ht="12.75" customHeight="1" x14ac:dyDescent="0.2">
      <c r="A67" s="132" t="s">
        <v>149</v>
      </c>
      <c r="B67" s="220" t="s">
        <v>328</v>
      </c>
      <c r="C67" s="220"/>
      <c r="D67" s="3"/>
      <c r="E67" s="3"/>
      <c r="F67" s="3"/>
      <c r="G67" s="3"/>
      <c r="H67" s="208">
        <v>27604.68</v>
      </c>
      <c r="I67" s="208"/>
      <c r="J67" s="3"/>
      <c r="K67" s="208">
        <v>0</v>
      </c>
      <c r="L67" s="208"/>
      <c r="M67" s="209" t="s">
        <v>25</v>
      </c>
      <c r="N67" s="209"/>
      <c r="O67" s="208">
        <v>0</v>
      </c>
      <c r="P67" s="208"/>
      <c r="Q67" s="3"/>
      <c r="R67" s="208">
        <v>0</v>
      </c>
      <c r="S67" s="208"/>
      <c r="T67" s="208">
        <v>0</v>
      </c>
      <c r="U67" s="208"/>
    </row>
    <row r="68" spans="1:21" ht="15" x14ac:dyDescent="0.2">
      <c r="A68" s="229" t="s">
        <v>529</v>
      </c>
      <c r="B68" s="229"/>
      <c r="C68" s="229"/>
      <c r="D68" s="229"/>
      <c r="E68" s="229"/>
      <c r="F68" s="229"/>
      <c r="G68" s="229"/>
      <c r="H68" s="229"/>
      <c r="I68" s="229"/>
      <c r="J68" s="229"/>
      <c r="K68" s="229"/>
      <c r="L68" s="229"/>
      <c r="M68" s="229"/>
      <c r="N68" s="229"/>
      <c r="O68" s="229"/>
      <c r="P68" s="229"/>
      <c r="Q68" s="229"/>
      <c r="R68" s="229"/>
      <c r="S68" s="229"/>
      <c r="T68" s="229"/>
      <c r="U68" s="229"/>
    </row>
    <row r="69" spans="1:21" x14ac:dyDescent="0.2">
      <c r="A69" s="135" t="s">
        <v>329</v>
      </c>
      <c r="B69" s="230" t="s">
        <v>530</v>
      </c>
      <c r="C69" s="230"/>
      <c r="D69" s="136"/>
      <c r="E69" s="136"/>
      <c r="F69" s="136"/>
      <c r="G69" s="136"/>
      <c r="H69" s="200">
        <f xml:space="preserve"> H70+H77+H80+H83+H86</f>
        <v>666971.75</v>
      </c>
      <c r="I69" s="200"/>
      <c r="J69" s="136"/>
      <c r="K69" s="200">
        <v>762600</v>
      </c>
      <c r="L69" s="200"/>
      <c r="M69" s="199">
        <f>M70+M77+M80+M86</f>
        <v>773290</v>
      </c>
      <c r="N69" s="199"/>
      <c r="O69" s="231">
        <v>736066.47</v>
      </c>
      <c r="P69" s="231"/>
      <c r="Q69" s="200"/>
      <c r="R69" s="200"/>
      <c r="S69" s="201">
        <f>O69/H69*100</f>
        <v>110.35946724880026</v>
      </c>
      <c r="T69" s="201"/>
      <c r="U69" s="137">
        <f>O69/M69*100</f>
        <v>95.186342769206888</v>
      </c>
    </row>
    <row r="70" spans="1:21" x14ac:dyDescent="0.2">
      <c r="A70" s="135" t="s">
        <v>531</v>
      </c>
      <c r="B70" s="232" t="s">
        <v>532</v>
      </c>
      <c r="C70" s="232"/>
      <c r="D70" s="136"/>
      <c r="E70" s="136"/>
      <c r="F70" s="136"/>
      <c r="G70" s="136"/>
      <c r="H70" s="200">
        <v>5204.2</v>
      </c>
      <c r="I70" s="200"/>
      <c r="J70" s="136"/>
      <c r="K70" s="200">
        <v>8000</v>
      </c>
      <c r="L70" s="200"/>
      <c r="M70" s="199">
        <v>5000</v>
      </c>
      <c r="N70" s="199"/>
      <c r="O70" s="200">
        <v>3864.2</v>
      </c>
      <c r="P70" s="200"/>
      <c r="Q70" s="200"/>
      <c r="R70" s="200"/>
      <c r="S70" s="201">
        <f>K70/H70*100</f>
        <v>153.72199377425926</v>
      </c>
      <c r="T70" s="201"/>
      <c r="U70" s="137">
        <f>O70/M70*100</f>
        <v>77.283999999999992</v>
      </c>
    </row>
    <row r="71" spans="1:21" x14ac:dyDescent="0.2">
      <c r="A71" s="52" t="s">
        <v>330</v>
      </c>
      <c r="B71" s="224" t="s">
        <v>331</v>
      </c>
      <c r="C71" s="224"/>
      <c r="D71" s="3"/>
      <c r="E71" s="3"/>
      <c r="F71" s="3"/>
      <c r="G71" s="3"/>
      <c r="H71" s="225">
        <v>0</v>
      </c>
      <c r="I71" s="225"/>
      <c r="J71" s="3"/>
      <c r="K71" s="225">
        <v>0</v>
      </c>
      <c r="L71" s="225"/>
      <c r="M71" s="226" t="s">
        <v>25</v>
      </c>
      <c r="N71" s="226"/>
      <c r="O71" s="227">
        <v>0</v>
      </c>
      <c r="P71" s="227"/>
      <c r="Q71" s="227"/>
      <c r="R71" s="227"/>
      <c r="S71" s="228">
        <v>0</v>
      </c>
      <c r="T71" s="228"/>
      <c r="U71" s="138">
        <v>0</v>
      </c>
    </row>
    <row r="72" spans="1:21" x14ac:dyDescent="0.2">
      <c r="A72" s="52" t="s">
        <v>332</v>
      </c>
      <c r="B72" s="233" t="s">
        <v>333</v>
      </c>
      <c r="C72" s="233"/>
      <c r="D72" s="3"/>
      <c r="E72" s="3"/>
      <c r="F72" s="3"/>
      <c r="G72" s="3"/>
      <c r="H72" s="225">
        <v>0</v>
      </c>
      <c r="I72" s="225"/>
      <c r="J72" s="3"/>
      <c r="K72" s="225">
        <v>0</v>
      </c>
      <c r="L72" s="225"/>
      <c r="M72" s="226" t="s">
        <v>25</v>
      </c>
      <c r="N72" s="226"/>
      <c r="O72" s="227">
        <v>0</v>
      </c>
      <c r="P72" s="227"/>
      <c r="Q72" s="227"/>
      <c r="R72" s="227"/>
      <c r="S72" s="228">
        <v>0</v>
      </c>
      <c r="T72" s="228"/>
      <c r="U72" s="138">
        <v>0</v>
      </c>
    </row>
    <row r="73" spans="1:21" x14ac:dyDescent="0.2">
      <c r="A73" s="52" t="s">
        <v>334</v>
      </c>
      <c r="B73" s="233" t="s">
        <v>335</v>
      </c>
      <c r="C73" s="233"/>
      <c r="D73" s="3"/>
      <c r="E73" s="3"/>
      <c r="F73" s="3"/>
      <c r="G73" s="3"/>
      <c r="H73" s="225">
        <v>0</v>
      </c>
      <c r="I73" s="225"/>
      <c r="J73" s="3"/>
      <c r="K73" s="225">
        <v>0</v>
      </c>
      <c r="L73" s="225"/>
      <c r="M73" s="226" t="s">
        <v>25</v>
      </c>
      <c r="N73" s="226"/>
      <c r="O73" s="227">
        <v>0</v>
      </c>
      <c r="P73" s="227"/>
      <c r="Q73" s="227"/>
      <c r="R73" s="227"/>
      <c r="S73" s="228">
        <v>0</v>
      </c>
      <c r="T73" s="228"/>
      <c r="U73" s="138">
        <v>0</v>
      </c>
    </row>
    <row r="74" spans="1:21" x14ac:dyDescent="0.2">
      <c r="A74" s="52" t="s">
        <v>336</v>
      </c>
      <c r="B74" s="233" t="s">
        <v>337</v>
      </c>
      <c r="C74" s="233"/>
      <c r="D74" s="3"/>
      <c r="E74" s="3"/>
      <c r="F74" s="3"/>
      <c r="G74" s="3"/>
      <c r="H74" s="225">
        <v>0</v>
      </c>
      <c r="I74" s="225"/>
      <c r="J74" s="3"/>
      <c r="K74" s="225">
        <v>3</v>
      </c>
      <c r="L74" s="225"/>
      <c r="M74" s="226" t="s">
        <v>25</v>
      </c>
      <c r="N74" s="226"/>
      <c r="O74" s="227">
        <v>0</v>
      </c>
      <c r="P74" s="227"/>
      <c r="Q74" s="227"/>
      <c r="R74" s="227"/>
      <c r="S74" s="228">
        <v>0</v>
      </c>
      <c r="T74" s="228"/>
      <c r="U74" s="138">
        <v>0</v>
      </c>
    </row>
    <row r="75" spans="1:21" x14ac:dyDescent="0.2">
      <c r="A75" s="52" t="s">
        <v>338</v>
      </c>
      <c r="B75" s="233" t="s">
        <v>339</v>
      </c>
      <c r="C75" s="233"/>
      <c r="D75" s="3"/>
      <c r="E75" s="3"/>
      <c r="F75" s="3"/>
      <c r="G75" s="3"/>
      <c r="H75" s="225">
        <v>5204.2</v>
      </c>
      <c r="I75" s="225"/>
      <c r="J75" s="3"/>
      <c r="K75" s="225">
        <v>0</v>
      </c>
      <c r="L75" s="225"/>
      <c r="M75" s="226">
        <v>0</v>
      </c>
      <c r="N75" s="226"/>
      <c r="O75" s="227">
        <v>3864.2</v>
      </c>
      <c r="P75" s="227"/>
      <c r="Q75" s="227"/>
      <c r="R75" s="227"/>
      <c r="S75" s="234">
        <f t="shared" ref="S75:S89" si="17">K75/H75*100</f>
        <v>0</v>
      </c>
      <c r="T75" s="234"/>
      <c r="U75" s="138">
        <v>0</v>
      </c>
    </row>
    <row r="76" spans="1:21" x14ac:dyDescent="0.2">
      <c r="A76" s="52" t="s">
        <v>340</v>
      </c>
      <c r="B76" s="233" t="s">
        <v>341</v>
      </c>
      <c r="C76" s="233"/>
      <c r="D76" s="3"/>
      <c r="E76" s="3"/>
      <c r="F76" s="3"/>
      <c r="G76" s="3"/>
      <c r="H76" s="225">
        <v>5204.2</v>
      </c>
      <c r="I76" s="225"/>
      <c r="J76" s="3"/>
      <c r="K76" s="225">
        <v>0</v>
      </c>
      <c r="L76" s="225"/>
      <c r="M76" s="226">
        <v>0</v>
      </c>
      <c r="N76" s="226"/>
      <c r="O76" s="227">
        <v>3864.2</v>
      </c>
      <c r="P76" s="227"/>
      <c r="Q76" s="227"/>
      <c r="R76" s="227"/>
      <c r="S76" s="234">
        <f t="shared" si="17"/>
        <v>0</v>
      </c>
      <c r="T76" s="234"/>
      <c r="U76" s="138">
        <v>0</v>
      </c>
    </row>
    <row r="77" spans="1:21" x14ac:dyDescent="0.2">
      <c r="A77" s="139" t="s">
        <v>342</v>
      </c>
      <c r="B77" s="235" t="s">
        <v>343</v>
      </c>
      <c r="C77" s="235"/>
      <c r="D77" s="129"/>
      <c r="E77" s="129"/>
      <c r="F77" s="129"/>
      <c r="G77" s="129"/>
      <c r="H77" s="236">
        <v>23.88</v>
      </c>
      <c r="I77" s="236"/>
      <c r="J77" s="129"/>
      <c r="K77" s="236">
        <v>100</v>
      </c>
      <c r="L77" s="236"/>
      <c r="M77" s="237">
        <v>40</v>
      </c>
      <c r="N77" s="237"/>
      <c r="O77" s="236">
        <v>23.88</v>
      </c>
      <c r="P77" s="236"/>
      <c r="Q77" s="236"/>
      <c r="R77" s="236"/>
      <c r="S77" s="201">
        <f t="shared" si="17"/>
        <v>418.76046901172532</v>
      </c>
      <c r="T77" s="201"/>
      <c r="U77" s="137">
        <f t="shared" ref="U77:U86" si="18">O77/M77*100</f>
        <v>59.699999999999996</v>
      </c>
    </row>
    <row r="78" spans="1:21" x14ac:dyDescent="0.2">
      <c r="A78" s="52" t="s">
        <v>344</v>
      </c>
      <c r="B78" s="224" t="s">
        <v>345</v>
      </c>
      <c r="C78" s="224"/>
      <c r="D78" s="3"/>
      <c r="E78" s="3"/>
      <c r="F78" s="3"/>
      <c r="G78" s="3"/>
      <c r="H78" s="225">
        <v>23.88</v>
      </c>
      <c r="I78" s="225"/>
      <c r="J78" s="3"/>
      <c r="K78" s="225">
        <v>0</v>
      </c>
      <c r="L78" s="225"/>
      <c r="M78" s="226">
        <v>0</v>
      </c>
      <c r="N78" s="226"/>
      <c r="O78" s="227">
        <v>26.39</v>
      </c>
      <c r="P78" s="227"/>
      <c r="Q78" s="227"/>
      <c r="R78" s="227"/>
      <c r="S78" s="234">
        <f t="shared" si="17"/>
        <v>0</v>
      </c>
      <c r="T78" s="234"/>
      <c r="U78" s="138">
        <v>0</v>
      </c>
    </row>
    <row r="79" spans="1:21" x14ac:dyDescent="0.2">
      <c r="A79" s="52" t="s">
        <v>346</v>
      </c>
      <c r="B79" s="233" t="s">
        <v>347</v>
      </c>
      <c r="C79" s="233"/>
      <c r="D79" s="3"/>
      <c r="E79" s="3"/>
      <c r="F79" s="3"/>
      <c r="G79" s="3"/>
      <c r="H79" s="225">
        <v>23.88</v>
      </c>
      <c r="I79" s="225"/>
      <c r="J79" s="3"/>
      <c r="K79" s="225">
        <v>0</v>
      </c>
      <c r="L79" s="225"/>
      <c r="M79" s="226">
        <v>0</v>
      </c>
      <c r="N79" s="226"/>
      <c r="O79" s="227">
        <v>26.39</v>
      </c>
      <c r="P79" s="227"/>
      <c r="Q79" s="227"/>
      <c r="R79" s="227"/>
      <c r="S79" s="234">
        <f t="shared" si="17"/>
        <v>0</v>
      </c>
      <c r="T79" s="234"/>
      <c r="U79" s="138">
        <v>0</v>
      </c>
    </row>
    <row r="80" spans="1:21" x14ac:dyDescent="0.2">
      <c r="A80" s="139" t="s">
        <v>348</v>
      </c>
      <c r="B80" s="238" t="s">
        <v>349</v>
      </c>
      <c r="C80" s="238"/>
      <c r="D80" s="129"/>
      <c r="E80" s="129"/>
      <c r="F80" s="129"/>
      <c r="G80" s="129"/>
      <c r="H80" s="236">
        <v>170723.05</v>
      </c>
      <c r="I80" s="236"/>
      <c r="J80" s="129"/>
      <c r="K80" s="236">
        <v>196000</v>
      </c>
      <c r="L80" s="236"/>
      <c r="M80" s="237">
        <v>226250</v>
      </c>
      <c r="N80" s="237"/>
      <c r="O80" s="236">
        <v>190627.02</v>
      </c>
      <c r="P80" s="236"/>
      <c r="Q80" s="236"/>
      <c r="R80" s="236"/>
      <c r="S80" s="201">
        <f t="shared" si="17"/>
        <v>114.80582147519038</v>
      </c>
      <c r="T80" s="201"/>
      <c r="U80" s="137">
        <f t="shared" si="18"/>
        <v>84.255036464088391</v>
      </c>
    </row>
    <row r="81" spans="1:21" x14ac:dyDescent="0.2">
      <c r="A81" s="52" t="s">
        <v>350</v>
      </c>
      <c r="B81" s="224" t="s">
        <v>351</v>
      </c>
      <c r="C81" s="224"/>
      <c r="D81" s="3"/>
      <c r="E81" s="3"/>
      <c r="F81" s="3"/>
      <c r="G81" s="3"/>
      <c r="H81" s="225">
        <v>170723.05</v>
      </c>
      <c r="I81" s="225"/>
      <c r="J81" s="3"/>
      <c r="K81" s="225">
        <v>0</v>
      </c>
      <c r="L81" s="225"/>
      <c r="M81" s="226" t="s">
        <v>141</v>
      </c>
      <c r="N81" s="226"/>
      <c r="O81" s="227">
        <v>190627.02</v>
      </c>
      <c r="P81" s="227"/>
      <c r="Q81" s="227"/>
      <c r="R81" s="227"/>
      <c r="S81" s="234">
        <f t="shared" si="17"/>
        <v>0</v>
      </c>
      <c r="T81" s="234"/>
      <c r="U81" s="138">
        <f t="shared" si="18"/>
        <v>116.94909202453987</v>
      </c>
    </row>
    <row r="82" spans="1:21" x14ac:dyDescent="0.2">
      <c r="A82" s="52" t="s">
        <v>352</v>
      </c>
      <c r="B82" s="224" t="s">
        <v>353</v>
      </c>
      <c r="C82" s="224"/>
      <c r="D82" s="3"/>
      <c r="E82" s="3"/>
      <c r="F82" s="3"/>
      <c r="G82" s="3"/>
      <c r="H82" s="225">
        <v>170723.05</v>
      </c>
      <c r="I82" s="225"/>
      <c r="J82" s="3"/>
      <c r="K82" s="225">
        <v>0</v>
      </c>
      <c r="L82" s="225"/>
      <c r="M82" s="226" t="s">
        <v>141</v>
      </c>
      <c r="N82" s="226"/>
      <c r="O82" s="227">
        <v>190627.02</v>
      </c>
      <c r="P82" s="227"/>
      <c r="Q82" s="227"/>
      <c r="R82" s="227"/>
      <c r="S82" s="234">
        <f t="shared" si="17"/>
        <v>0</v>
      </c>
      <c r="T82" s="234"/>
      <c r="U82" s="138">
        <f t="shared" si="18"/>
        <v>116.94909202453987</v>
      </c>
    </row>
    <row r="83" spans="1:21" x14ac:dyDescent="0.2">
      <c r="A83" s="139" t="s">
        <v>354</v>
      </c>
      <c r="B83" s="238" t="s">
        <v>355</v>
      </c>
      <c r="C83" s="238"/>
      <c r="D83" s="129"/>
      <c r="E83" s="129"/>
      <c r="F83" s="129"/>
      <c r="G83" s="129"/>
      <c r="H83" s="236">
        <v>5158.29</v>
      </c>
      <c r="I83" s="236"/>
      <c r="J83" s="129"/>
      <c r="K83" s="236">
        <v>8500</v>
      </c>
      <c r="L83" s="236"/>
      <c r="M83" s="239">
        <v>0</v>
      </c>
      <c r="N83" s="239"/>
      <c r="O83" s="236">
        <v>0</v>
      </c>
      <c r="P83" s="236"/>
      <c r="Q83" s="236"/>
      <c r="R83" s="236"/>
      <c r="S83" s="201">
        <f t="shared" si="17"/>
        <v>164.78329058660913</v>
      </c>
      <c r="T83" s="201"/>
      <c r="U83" s="137">
        <v>0</v>
      </c>
    </row>
    <row r="84" spans="1:21" x14ac:dyDescent="0.2">
      <c r="A84" s="52" t="s">
        <v>356</v>
      </c>
      <c r="B84" s="233" t="s">
        <v>357</v>
      </c>
      <c r="C84" s="233"/>
      <c r="D84" s="3"/>
      <c r="E84" s="3"/>
      <c r="F84" s="3"/>
      <c r="G84" s="3"/>
      <c r="H84" s="225">
        <v>5158.29</v>
      </c>
      <c r="I84" s="225"/>
      <c r="J84" s="3"/>
      <c r="K84" s="225">
        <v>0</v>
      </c>
      <c r="L84" s="225"/>
      <c r="M84" s="226" t="s">
        <v>142</v>
      </c>
      <c r="N84" s="226"/>
      <c r="O84" s="227">
        <v>0</v>
      </c>
      <c r="P84" s="227"/>
      <c r="Q84" s="227"/>
      <c r="R84" s="227"/>
      <c r="S84" s="234">
        <f t="shared" si="17"/>
        <v>0</v>
      </c>
      <c r="T84" s="234"/>
      <c r="U84" s="138">
        <f t="shared" si="18"/>
        <v>0</v>
      </c>
    </row>
    <row r="85" spans="1:21" x14ac:dyDescent="0.2">
      <c r="A85" s="52" t="s">
        <v>358</v>
      </c>
      <c r="B85" s="224" t="s">
        <v>359</v>
      </c>
      <c r="C85" s="224"/>
      <c r="D85" s="3"/>
      <c r="E85" s="3"/>
      <c r="F85" s="3"/>
      <c r="G85" s="3"/>
      <c r="H85" s="225">
        <v>5158.29</v>
      </c>
      <c r="I85" s="225"/>
      <c r="J85" s="3"/>
      <c r="K85" s="225">
        <v>0</v>
      </c>
      <c r="L85" s="225"/>
      <c r="M85" s="226" t="s">
        <v>142</v>
      </c>
      <c r="N85" s="226"/>
      <c r="O85" s="227">
        <v>0</v>
      </c>
      <c r="P85" s="227"/>
      <c r="Q85" s="227"/>
      <c r="R85" s="227"/>
      <c r="S85" s="234">
        <f t="shared" si="17"/>
        <v>0</v>
      </c>
      <c r="T85" s="234"/>
      <c r="U85" s="138">
        <f t="shared" si="18"/>
        <v>0</v>
      </c>
    </row>
    <row r="86" spans="1:21" x14ac:dyDescent="0.2">
      <c r="A86" s="139" t="s">
        <v>360</v>
      </c>
      <c r="B86" s="238" t="s">
        <v>361</v>
      </c>
      <c r="C86" s="238"/>
      <c r="D86" s="129"/>
      <c r="E86" s="129"/>
      <c r="F86" s="129"/>
      <c r="G86" s="129"/>
      <c r="H86" s="236">
        <v>485862.33</v>
      </c>
      <c r="I86" s="236"/>
      <c r="J86" s="129"/>
      <c r="K86" s="236">
        <v>550000</v>
      </c>
      <c r="L86" s="236"/>
      <c r="M86" s="237">
        <v>542000</v>
      </c>
      <c r="N86" s="237"/>
      <c r="O86" s="236">
        <v>541548.86</v>
      </c>
      <c r="P86" s="236"/>
      <c r="Q86" s="236"/>
      <c r="R86" s="236"/>
      <c r="S86" s="201">
        <f t="shared" si="17"/>
        <v>113.20079084953963</v>
      </c>
      <c r="T86" s="201"/>
      <c r="U86" s="137">
        <f t="shared" si="18"/>
        <v>99.916763837638385</v>
      </c>
    </row>
    <row r="87" spans="1:21" x14ac:dyDescent="0.2">
      <c r="A87" s="52" t="s">
        <v>362</v>
      </c>
      <c r="B87" s="233" t="s">
        <v>363</v>
      </c>
      <c r="C87" s="233"/>
      <c r="D87" s="3"/>
      <c r="E87" s="3"/>
      <c r="F87" s="3"/>
      <c r="G87" s="3"/>
      <c r="H87" s="225">
        <v>485862.33</v>
      </c>
      <c r="I87" s="225"/>
      <c r="J87" s="3"/>
      <c r="K87" s="225">
        <v>0</v>
      </c>
      <c r="L87" s="225"/>
      <c r="M87" s="226">
        <v>0</v>
      </c>
      <c r="N87" s="226"/>
      <c r="O87" s="227">
        <v>541548.86</v>
      </c>
      <c r="P87" s="227"/>
      <c r="Q87" s="227"/>
      <c r="R87" s="227"/>
      <c r="S87" s="234">
        <f t="shared" si="17"/>
        <v>0</v>
      </c>
      <c r="T87" s="234"/>
      <c r="U87" s="138">
        <v>0</v>
      </c>
    </row>
    <row r="88" spans="1:21" x14ac:dyDescent="0.2">
      <c r="A88" s="52" t="s">
        <v>364</v>
      </c>
      <c r="B88" s="233" t="s">
        <v>363</v>
      </c>
      <c r="C88" s="233"/>
      <c r="D88" s="3"/>
      <c r="E88" s="3"/>
      <c r="F88" s="3"/>
      <c r="G88" s="3"/>
      <c r="H88" s="225">
        <v>458257.65</v>
      </c>
      <c r="I88" s="225"/>
      <c r="J88" s="3"/>
      <c r="K88" s="225">
        <v>0</v>
      </c>
      <c r="L88" s="225"/>
      <c r="M88" s="226">
        <v>0</v>
      </c>
      <c r="N88" s="226"/>
      <c r="O88" s="227">
        <v>541548.86</v>
      </c>
      <c r="P88" s="227"/>
      <c r="Q88" s="227"/>
      <c r="R88" s="227"/>
      <c r="S88" s="234">
        <f t="shared" si="17"/>
        <v>0</v>
      </c>
      <c r="T88" s="234"/>
      <c r="U88" s="138">
        <v>0</v>
      </c>
    </row>
    <row r="89" spans="1:21" x14ac:dyDescent="0.2">
      <c r="A89" s="52" t="s">
        <v>365</v>
      </c>
      <c r="B89" s="233" t="s">
        <v>363</v>
      </c>
      <c r="C89" s="233"/>
      <c r="D89" s="3"/>
      <c r="E89" s="3"/>
      <c r="F89" s="3"/>
      <c r="G89" s="3"/>
      <c r="H89" s="225">
        <v>27604.68</v>
      </c>
      <c r="I89" s="225"/>
      <c r="J89" s="3"/>
      <c r="K89" s="225">
        <v>0</v>
      </c>
      <c r="L89" s="225"/>
      <c r="M89" s="226">
        <v>0</v>
      </c>
      <c r="N89" s="226"/>
      <c r="O89" s="227">
        <v>0</v>
      </c>
      <c r="P89" s="227"/>
      <c r="Q89" s="227"/>
      <c r="R89" s="227"/>
      <c r="S89" s="234">
        <f t="shared" si="17"/>
        <v>0</v>
      </c>
      <c r="T89" s="234"/>
      <c r="U89" s="138">
        <v>0</v>
      </c>
    </row>
    <row r="90" spans="1:21" x14ac:dyDescent="0.2">
      <c r="U90" s="68"/>
    </row>
  </sheetData>
  <mergeCells count="532">
    <mergeCell ref="A24:U24"/>
    <mergeCell ref="A52:U52"/>
    <mergeCell ref="A57:U57"/>
    <mergeCell ref="A5:U5"/>
    <mergeCell ref="T9:U9"/>
    <mergeCell ref="T67:U67"/>
    <mergeCell ref="B22:C22"/>
    <mergeCell ref="H22:I22"/>
    <mergeCell ref="K22:L22"/>
    <mergeCell ref="M22:N22"/>
    <mergeCell ref="O22:P22"/>
    <mergeCell ref="R22:S22"/>
    <mergeCell ref="T22:U22"/>
    <mergeCell ref="B49:C49"/>
    <mergeCell ref="H49:I49"/>
    <mergeCell ref="K49:L49"/>
    <mergeCell ref="M49:N49"/>
    <mergeCell ref="O49:P49"/>
    <mergeCell ref="R49:S49"/>
    <mergeCell ref="T49:U49"/>
    <mergeCell ref="B66:C66"/>
    <mergeCell ref="H66:I66"/>
    <mergeCell ref="K66:L66"/>
    <mergeCell ref="M66:N66"/>
    <mergeCell ref="O66:P66"/>
    <mergeCell ref="R66:S66"/>
    <mergeCell ref="T66:U66"/>
    <mergeCell ref="R65:S65"/>
    <mergeCell ref="B87:C87"/>
    <mergeCell ref="H87:I87"/>
    <mergeCell ref="K87:L87"/>
    <mergeCell ref="M87:N87"/>
    <mergeCell ref="O87:P87"/>
    <mergeCell ref="Q87:R87"/>
    <mergeCell ref="S87:T87"/>
    <mergeCell ref="Q85:R85"/>
    <mergeCell ref="S85:T85"/>
    <mergeCell ref="B86:C86"/>
    <mergeCell ref="H86:I86"/>
    <mergeCell ref="K86:L86"/>
    <mergeCell ref="M86:N86"/>
    <mergeCell ref="O86:P86"/>
    <mergeCell ref="Q86:R86"/>
    <mergeCell ref="S86:T86"/>
    <mergeCell ref="B85:C85"/>
    <mergeCell ref="H85:I85"/>
    <mergeCell ref="K85:L85"/>
    <mergeCell ref="M85:N85"/>
    <mergeCell ref="O85:P85"/>
    <mergeCell ref="B89:C89"/>
    <mergeCell ref="H89:I89"/>
    <mergeCell ref="K89:L89"/>
    <mergeCell ref="M89:N89"/>
    <mergeCell ref="O89:P89"/>
    <mergeCell ref="Q89:R89"/>
    <mergeCell ref="S89:T89"/>
    <mergeCell ref="B88:C88"/>
    <mergeCell ref="H88:I88"/>
    <mergeCell ref="K88:L88"/>
    <mergeCell ref="M88:N88"/>
    <mergeCell ref="O88:P88"/>
    <mergeCell ref="Q88:R88"/>
    <mergeCell ref="S88:T88"/>
    <mergeCell ref="B84:C84"/>
    <mergeCell ref="H84:I84"/>
    <mergeCell ref="K84:L84"/>
    <mergeCell ref="M84:N84"/>
    <mergeCell ref="O84:P84"/>
    <mergeCell ref="Q84:R84"/>
    <mergeCell ref="S84:T84"/>
    <mergeCell ref="Q82:R82"/>
    <mergeCell ref="S82:T82"/>
    <mergeCell ref="B83:C83"/>
    <mergeCell ref="H83:I83"/>
    <mergeCell ref="K83:L83"/>
    <mergeCell ref="M83:N83"/>
    <mergeCell ref="O83:P83"/>
    <mergeCell ref="Q83:R83"/>
    <mergeCell ref="S83:T83"/>
    <mergeCell ref="B82:C82"/>
    <mergeCell ref="H82:I82"/>
    <mergeCell ref="K82:L82"/>
    <mergeCell ref="M82:N82"/>
    <mergeCell ref="O82:P82"/>
    <mergeCell ref="B81:C81"/>
    <mergeCell ref="H81:I81"/>
    <mergeCell ref="K81:L81"/>
    <mergeCell ref="M81:N81"/>
    <mergeCell ref="O81:P81"/>
    <mergeCell ref="Q81:R81"/>
    <mergeCell ref="S81:T81"/>
    <mergeCell ref="Q79:R79"/>
    <mergeCell ref="S79:T79"/>
    <mergeCell ref="B80:C80"/>
    <mergeCell ref="H80:I80"/>
    <mergeCell ref="K80:L80"/>
    <mergeCell ref="M80:N80"/>
    <mergeCell ref="O80:P80"/>
    <mergeCell ref="Q80:R80"/>
    <mergeCell ref="S80:T80"/>
    <mergeCell ref="B79:C79"/>
    <mergeCell ref="H79:I79"/>
    <mergeCell ref="K79:L79"/>
    <mergeCell ref="M79:N79"/>
    <mergeCell ref="O79:P79"/>
    <mergeCell ref="B78:C78"/>
    <mergeCell ref="H78:I78"/>
    <mergeCell ref="K78:L78"/>
    <mergeCell ref="M78:N78"/>
    <mergeCell ref="O78:P78"/>
    <mergeCell ref="Q78:R78"/>
    <mergeCell ref="S78:T78"/>
    <mergeCell ref="Q76:R76"/>
    <mergeCell ref="S76:T76"/>
    <mergeCell ref="B77:C77"/>
    <mergeCell ref="H77:I77"/>
    <mergeCell ref="K77:L77"/>
    <mergeCell ref="M77:N77"/>
    <mergeCell ref="O77:P77"/>
    <mergeCell ref="Q77:R77"/>
    <mergeCell ref="S77:T77"/>
    <mergeCell ref="B76:C76"/>
    <mergeCell ref="H76:I76"/>
    <mergeCell ref="K76:L76"/>
    <mergeCell ref="M76:N76"/>
    <mergeCell ref="O76:P76"/>
    <mergeCell ref="Q74:R74"/>
    <mergeCell ref="S74:T74"/>
    <mergeCell ref="B75:C75"/>
    <mergeCell ref="H75:I75"/>
    <mergeCell ref="K75:L75"/>
    <mergeCell ref="M75:N75"/>
    <mergeCell ref="O75:P75"/>
    <mergeCell ref="Q75:R75"/>
    <mergeCell ref="S75:T75"/>
    <mergeCell ref="B74:C74"/>
    <mergeCell ref="H74:I74"/>
    <mergeCell ref="K74:L74"/>
    <mergeCell ref="M74:N74"/>
    <mergeCell ref="O74:P74"/>
    <mergeCell ref="Q72:R72"/>
    <mergeCell ref="S72:T72"/>
    <mergeCell ref="B73:C73"/>
    <mergeCell ref="H73:I73"/>
    <mergeCell ref="K73:L73"/>
    <mergeCell ref="M73:N73"/>
    <mergeCell ref="O73:P73"/>
    <mergeCell ref="Q73:R73"/>
    <mergeCell ref="S73:T73"/>
    <mergeCell ref="B72:C72"/>
    <mergeCell ref="H72:I72"/>
    <mergeCell ref="K72:L72"/>
    <mergeCell ref="M72:N72"/>
    <mergeCell ref="O72:P72"/>
    <mergeCell ref="B71:C71"/>
    <mergeCell ref="H71:I71"/>
    <mergeCell ref="K71:L71"/>
    <mergeCell ref="M71:N71"/>
    <mergeCell ref="O71:P71"/>
    <mergeCell ref="Q71:R71"/>
    <mergeCell ref="S71:T71"/>
    <mergeCell ref="B67:C67"/>
    <mergeCell ref="H67:I67"/>
    <mergeCell ref="K67:L67"/>
    <mergeCell ref="M67:N67"/>
    <mergeCell ref="O67:P67"/>
    <mergeCell ref="R67:S67"/>
    <mergeCell ref="A68:U68"/>
    <mergeCell ref="B69:C69"/>
    <mergeCell ref="H69:I69"/>
    <mergeCell ref="K69:L69"/>
    <mergeCell ref="M69:N69"/>
    <mergeCell ref="O69:P69"/>
    <mergeCell ref="Q69:R69"/>
    <mergeCell ref="S69:T69"/>
    <mergeCell ref="B70:C70"/>
    <mergeCell ref="H70:I70"/>
    <mergeCell ref="K70:L70"/>
    <mergeCell ref="B65:C65"/>
    <mergeCell ref="H65:I65"/>
    <mergeCell ref="K65:L65"/>
    <mergeCell ref="M65:N65"/>
    <mergeCell ref="O65:P65"/>
    <mergeCell ref="T63:U63"/>
    <mergeCell ref="B64:C64"/>
    <mergeCell ref="H64:I64"/>
    <mergeCell ref="K64:L64"/>
    <mergeCell ref="M64:N64"/>
    <mergeCell ref="O64:P64"/>
    <mergeCell ref="R64:S64"/>
    <mergeCell ref="T64:U64"/>
    <mergeCell ref="T65:U65"/>
    <mergeCell ref="R62:S62"/>
    <mergeCell ref="T62:U62"/>
    <mergeCell ref="B63:C63"/>
    <mergeCell ref="H63:I63"/>
    <mergeCell ref="K63:L63"/>
    <mergeCell ref="M63:N63"/>
    <mergeCell ref="O63:P63"/>
    <mergeCell ref="R63:S63"/>
    <mergeCell ref="B62:C62"/>
    <mergeCell ref="H62:I62"/>
    <mergeCell ref="K62:L62"/>
    <mergeCell ref="M62:N62"/>
    <mergeCell ref="O62:P62"/>
    <mergeCell ref="R60:S60"/>
    <mergeCell ref="T60:U60"/>
    <mergeCell ref="B61:C61"/>
    <mergeCell ref="H61:I61"/>
    <mergeCell ref="K61:L61"/>
    <mergeCell ref="M61:N61"/>
    <mergeCell ref="O61:P61"/>
    <mergeCell ref="R61:S61"/>
    <mergeCell ref="T61:U61"/>
    <mergeCell ref="B60:C60"/>
    <mergeCell ref="H60:I60"/>
    <mergeCell ref="K60:L60"/>
    <mergeCell ref="M60:N60"/>
    <mergeCell ref="O60:P60"/>
    <mergeCell ref="R58:S58"/>
    <mergeCell ref="T58:U58"/>
    <mergeCell ref="B59:C59"/>
    <mergeCell ref="H59:I59"/>
    <mergeCell ref="K59:L59"/>
    <mergeCell ref="M59:N59"/>
    <mergeCell ref="O59:P59"/>
    <mergeCell ref="R59:S59"/>
    <mergeCell ref="T59:U59"/>
    <mergeCell ref="B58:C58"/>
    <mergeCell ref="H58:I58"/>
    <mergeCell ref="K58:L58"/>
    <mergeCell ref="M58:N58"/>
    <mergeCell ref="O58:P58"/>
    <mergeCell ref="R55:S55"/>
    <mergeCell ref="T55:U55"/>
    <mergeCell ref="B56:C56"/>
    <mergeCell ref="H56:I56"/>
    <mergeCell ref="K56:L56"/>
    <mergeCell ref="M56:N56"/>
    <mergeCell ref="O56:P56"/>
    <mergeCell ref="R56:S56"/>
    <mergeCell ref="T56:U56"/>
    <mergeCell ref="B55:C55"/>
    <mergeCell ref="H55:I55"/>
    <mergeCell ref="K55:L55"/>
    <mergeCell ref="M55:N55"/>
    <mergeCell ref="O55:P55"/>
    <mergeCell ref="R53:S53"/>
    <mergeCell ref="T53:U53"/>
    <mergeCell ref="B54:C54"/>
    <mergeCell ref="H54:I54"/>
    <mergeCell ref="K54:L54"/>
    <mergeCell ref="M54:N54"/>
    <mergeCell ref="O54:P54"/>
    <mergeCell ref="R54:S54"/>
    <mergeCell ref="T54:U54"/>
    <mergeCell ref="B53:C53"/>
    <mergeCell ref="H53:I53"/>
    <mergeCell ref="K53:L53"/>
    <mergeCell ref="M53:N53"/>
    <mergeCell ref="O53:P53"/>
    <mergeCell ref="R50:S50"/>
    <mergeCell ref="T50:U50"/>
    <mergeCell ref="B51:C51"/>
    <mergeCell ref="H51:I51"/>
    <mergeCell ref="K51:L51"/>
    <mergeCell ref="M51:N51"/>
    <mergeCell ref="O51:P51"/>
    <mergeCell ref="R51:S51"/>
    <mergeCell ref="T51:U51"/>
    <mergeCell ref="B50:C50"/>
    <mergeCell ref="H50:I50"/>
    <mergeCell ref="K50:L50"/>
    <mergeCell ref="M50:N50"/>
    <mergeCell ref="O50:P50"/>
    <mergeCell ref="R48:S48"/>
    <mergeCell ref="T48:U48"/>
    <mergeCell ref="B48:C48"/>
    <mergeCell ref="H48:I48"/>
    <mergeCell ref="K48:L48"/>
    <mergeCell ref="M48:N48"/>
    <mergeCell ref="O48:P48"/>
    <mergeCell ref="R46:S46"/>
    <mergeCell ref="T46:U46"/>
    <mergeCell ref="B47:C47"/>
    <mergeCell ref="H47:I47"/>
    <mergeCell ref="K47:L47"/>
    <mergeCell ref="M47:N47"/>
    <mergeCell ref="O47:P47"/>
    <mergeCell ref="R47:S47"/>
    <mergeCell ref="T47:U47"/>
    <mergeCell ref="B46:C46"/>
    <mergeCell ref="H46:I46"/>
    <mergeCell ref="K46:L46"/>
    <mergeCell ref="M46:N46"/>
    <mergeCell ref="O46:P46"/>
    <mergeCell ref="R44:S44"/>
    <mergeCell ref="T44:U44"/>
    <mergeCell ref="B45:C45"/>
    <mergeCell ref="H45:I45"/>
    <mergeCell ref="K45:L45"/>
    <mergeCell ref="M45:N45"/>
    <mergeCell ref="O45:P45"/>
    <mergeCell ref="R45:S45"/>
    <mergeCell ref="T45:U45"/>
    <mergeCell ref="B44:C44"/>
    <mergeCell ref="H44:I44"/>
    <mergeCell ref="K44:L44"/>
    <mergeCell ref="M44:N44"/>
    <mergeCell ref="O44:P44"/>
    <mergeCell ref="R42:S42"/>
    <mergeCell ref="T42:U42"/>
    <mergeCell ref="B43:C43"/>
    <mergeCell ref="H43:I43"/>
    <mergeCell ref="K43:L43"/>
    <mergeCell ref="M43:N43"/>
    <mergeCell ref="O43:P43"/>
    <mergeCell ref="R43:S43"/>
    <mergeCell ref="T43:U43"/>
    <mergeCell ref="B42:C42"/>
    <mergeCell ref="H42:I42"/>
    <mergeCell ref="K42:L42"/>
    <mergeCell ref="M42:N42"/>
    <mergeCell ref="O42:P42"/>
    <mergeCell ref="R40:S40"/>
    <mergeCell ref="T40:U40"/>
    <mergeCell ref="B41:C41"/>
    <mergeCell ref="H41:I41"/>
    <mergeCell ref="K41:L41"/>
    <mergeCell ref="M41:N41"/>
    <mergeCell ref="O41:P41"/>
    <mergeCell ref="R41:S41"/>
    <mergeCell ref="T41:U41"/>
    <mergeCell ref="B40:C40"/>
    <mergeCell ref="H40:I40"/>
    <mergeCell ref="K40:L40"/>
    <mergeCell ref="M40:N40"/>
    <mergeCell ref="O40:P40"/>
    <mergeCell ref="R37:S37"/>
    <mergeCell ref="T37:U37"/>
    <mergeCell ref="B39:C39"/>
    <mergeCell ref="H39:I39"/>
    <mergeCell ref="K39:L39"/>
    <mergeCell ref="M39:N39"/>
    <mergeCell ref="O39:P39"/>
    <mergeCell ref="R39:S39"/>
    <mergeCell ref="T39:U39"/>
    <mergeCell ref="B37:C37"/>
    <mergeCell ref="H37:I37"/>
    <mergeCell ref="K37:L37"/>
    <mergeCell ref="M37:N37"/>
    <mergeCell ref="O37:P37"/>
    <mergeCell ref="B38:C38"/>
    <mergeCell ref="H38:I38"/>
    <mergeCell ref="K38:L38"/>
    <mergeCell ref="M38:N38"/>
    <mergeCell ref="O38:P38"/>
    <mergeCell ref="R38:S38"/>
    <mergeCell ref="T38:U38"/>
    <mergeCell ref="R35:S35"/>
    <mergeCell ref="T35:U35"/>
    <mergeCell ref="B36:C36"/>
    <mergeCell ref="H36:I36"/>
    <mergeCell ref="K36:L36"/>
    <mergeCell ref="M36:N36"/>
    <mergeCell ref="O36:P36"/>
    <mergeCell ref="R36:S36"/>
    <mergeCell ref="T36:U36"/>
    <mergeCell ref="B35:C35"/>
    <mergeCell ref="H35:I35"/>
    <mergeCell ref="K35:L35"/>
    <mergeCell ref="M35:N35"/>
    <mergeCell ref="O35:P35"/>
    <mergeCell ref="R33:S33"/>
    <mergeCell ref="T33:U33"/>
    <mergeCell ref="B34:C34"/>
    <mergeCell ref="H34:I34"/>
    <mergeCell ref="K34:L34"/>
    <mergeCell ref="M34:N34"/>
    <mergeCell ref="O34:P34"/>
    <mergeCell ref="R34:S34"/>
    <mergeCell ref="T34:U34"/>
    <mergeCell ref="B33:C33"/>
    <mergeCell ref="H33:I33"/>
    <mergeCell ref="K33:L33"/>
    <mergeCell ref="M33:N33"/>
    <mergeCell ref="O33:P33"/>
    <mergeCell ref="R31:S31"/>
    <mergeCell ref="T31:U31"/>
    <mergeCell ref="B32:C32"/>
    <mergeCell ref="H32:I32"/>
    <mergeCell ref="K32:L32"/>
    <mergeCell ref="M32:N32"/>
    <mergeCell ref="O32:P32"/>
    <mergeCell ref="R32:S32"/>
    <mergeCell ref="T32:U32"/>
    <mergeCell ref="B31:C31"/>
    <mergeCell ref="H31:I31"/>
    <mergeCell ref="K31:L31"/>
    <mergeCell ref="M31:N31"/>
    <mergeCell ref="O31:P31"/>
    <mergeCell ref="R29:S29"/>
    <mergeCell ref="T29:U29"/>
    <mergeCell ref="B30:C30"/>
    <mergeCell ref="H30:I30"/>
    <mergeCell ref="K30:L30"/>
    <mergeCell ref="M30:N30"/>
    <mergeCell ref="O30:P30"/>
    <mergeCell ref="R30:S30"/>
    <mergeCell ref="T30:U30"/>
    <mergeCell ref="B29:C29"/>
    <mergeCell ref="H29:I29"/>
    <mergeCell ref="K29:L29"/>
    <mergeCell ref="M29:N29"/>
    <mergeCell ref="O29:P29"/>
    <mergeCell ref="R27:S27"/>
    <mergeCell ref="T27:U27"/>
    <mergeCell ref="B28:C28"/>
    <mergeCell ref="H28:I28"/>
    <mergeCell ref="K28:L28"/>
    <mergeCell ref="M28:N28"/>
    <mergeCell ref="O28:P28"/>
    <mergeCell ref="R28:S28"/>
    <mergeCell ref="T28:U28"/>
    <mergeCell ref="B27:C27"/>
    <mergeCell ref="H27:I27"/>
    <mergeCell ref="K27:L27"/>
    <mergeCell ref="M27:N27"/>
    <mergeCell ref="O27:P27"/>
    <mergeCell ref="R25:S25"/>
    <mergeCell ref="T25:U25"/>
    <mergeCell ref="B26:C26"/>
    <mergeCell ref="H26:I26"/>
    <mergeCell ref="K26:L26"/>
    <mergeCell ref="M26:N26"/>
    <mergeCell ref="O26:P26"/>
    <mergeCell ref="R26:S26"/>
    <mergeCell ref="T26:U26"/>
    <mergeCell ref="B25:C25"/>
    <mergeCell ref="H25:I25"/>
    <mergeCell ref="K25:L25"/>
    <mergeCell ref="M25:N25"/>
    <mergeCell ref="O25:P25"/>
    <mergeCell ref="R23:S23"/>
    <mergeCell ref="T23:U23"/>
    <mergeCell ref="B23:C23"/>
    <mergeCell ref="H23:I23"/>
    <mergeCell ref="K23:L23"/>
    <mergeCell ref="M23:N23"/>
    <mergeCell ref="O23:P23"/>
    <mergeCell ref="R21:S21"/>
    <mergeCell ref="T21:U21"/>
    <mergeCell ref="B21:C21"/>
    <mergeCell ref="H21:I21"/>
    <mergeCell ref="K21:L21"/>
    <mergeCell ref="M21:N21"/>
    <mergeCell ref="O21:P21"/>
    <mergeCell ref="R19:S19"/>
    <mergeCell ref="T19:U19"/>
    <mergeCell ref="B20:C20"/>
    <mergeCell ref="H20:I20"/>
    <mergeCell ref="K20:L20"/>
    <mergeCell ref="M20:N20"/>
    <mergeCell ref="O20:P20"/>
    <mergeCell ref="R20:S20"/>
    <mergeCell ref="T20:U20"/>
    <mergeCell ref="B19:C19"/>
    <mergeCell ref="H19:I19"/>
    <mergeCell ref="K19:L19"/>
    <mergeCell ref="M19:N19"/>
    <mergeCell ref="O19:P19"/>
    <mergeCell ref="T17:U17"/>
    <mergeCell ref="B18:C18"/>
    <mergeCell ref="H18:I18"/>
    <mergeCell ref="K18:L18"/>
    <mergeCell ref="M18:N18"/>
    <mergeCell ref="O18:P18"/>
    <mergeCell ref="R18:S18"/>
    <mergeCell ref="T18:U18"/>
    <mergeCell ref="B17:C17"/>
    <mergeCell ref="H17:I17"/>
    <mergeCell ref="K17:L17"/>
    <mergeCell ref="M17:N17"/>
    <mergeCell ref="O17:P17"/>
    <mergeCell ref="A1:U1"/>
    <mergeCell ref="A6:U6"/>
    <mergeCell ref="R13:S13"/>
    <mergeCell ref="T13:U13"/>
    <mergeCell ref="B13:C13"/>
    <mergeCell ref="H13:I13"/>
    <mergeCell ref="K13:L13"/>
    <mergeCell ref="M13:N13"/>
    <mergeCell ref="O13:P13"/>
    <mergeCell ref="R11:S11"/>
    <mergeCell ref="T11:U11"/>
    <mergeCell ref="B9:C10"/>
    <mergeCell ref="H9:I10"/>
    <mergeCell ref="K9:L10"/>
    <mergeCell ref="M9:N10"/>
    <mergeCell ref="O9:P10"/>
    <mergeCell ref="R9:S10"/>
    <mergeCell ref="B12:C12"/>
    <mergeCell ref="H12:I12"/>
    <mergeCell ref="K12:L12"/>
    <mergeCell ref="M12:N12"/>
    <mergeCell ref="O12:P12"/>
    <mergeCell ref="R12:S12"/>
    <mergeCell ref="T12:U12"/>
    <mergeCell ref="M70:N70"/>
    <mergeCell ref="O70:P70"/>
    <mergeCell ref="Q70:R70"/>
    <mergeCell ref="S70:T70"/>
    <mergeCell ref="K8:L8"/>
    <mergeCell ref="M8:N8"/>
    <mergeCell ref="O8:P8"/>
    <mergeCell ref="A2:U2"/>
    <mergeCell ref="A3:U3"/>
    <mergeCell ref="R15:S15"/>
    <mergeCell ref="T15:U15"/>
    <mergeCell ref="B16:C16"/>
    <mergeCell ref="H16:I16"/>
    <mergeCell ref="K16:L16"/>
    <mergeCell ref="M16:N16"/>
    <mergeCell ref="O16:P16"/>
    <mergeCell ref="R16:S16"/>
    <mergeCell ref="T16:U16"/>
    <mergeCell ref="B15:C15"/>
    <mergeCell ref="H15:I15"/>
    <mergeCell ref="K15:L15"/>
    <mergeCell ref="M15:N15"/>
    <mergeCell ref="O15:P15"/>
    <mergeCell ref="R17:S17"/>
  </mergeCells>
  <phoneticPr fontId="30" type="noConversion"/>
  <pageMargins left="0" right="0" top="0" bottom="0"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FA56F-55FD-48CC-8641-78A8426B770D}">
  <sheetPr>
    <tabColor theme="0" tint="-0.14999847407452621"/>
    <pageSetUpPr fitToPage="1"/>
  </sheetPr>
  <dimension ref="A1:M103"/>
  <sheetViews>
    <sheetView topLeftCell="A48" workbookViewId="0">
      <selection activeCell="P94" sqref="P94"/>
    </sheetView>
  </sheetViews>
  <sheetFormatPr defaultRowHeight="12.75" x14ac:dyDescent="0.2"/>
  <cols>
    <col min="2" max="2" width="38.85546875" customWidth="1"/>
    <col min="3" max="3" width="32.42578125" hidden="1" customWidth="1"/>
    <col min="4" max="4" width="0" hidden="1" customWidth="1"/>
    <col min="5" max="5" width="12.85546875" customWidth="1"/>
    <col min="6" max="6" width="7.85546875" hidden="1" customWidth="1"/>
    <col min="7" max="7" width="16.85546875" customWidth="1"/>
    <col min="8" max="8" width="9.140625" customWidth="1"/>
    <col min="9" max="9" width="19.5703125" customWidth="1"/>
    <col min="10" max="10" width="18.140625" customWidth="1"/>
    <col min="11" max="11" width="12.140625" customWidth="1"/>
    <col min="12" max="12" width="12.28515625" customWidth="1"/>
  </cols>
  <sheetData>
    <row r="1" spans="1:13" ht="15" x14ac:dyDescent="0.2">
      <c r="A1" s="279" t="s">
        <v>283</v>
      </c>
      <c r="B1" s="279"/>
      <c r="C1" s="279"/>
      <c r="D1" s="279"/>
      <c r="E1" s="279"/>
      <c r="F1" s="279"/>
      <c r="G1" s="279"/>
      <c r="H1" s="279"/>
      <c r="I1" s="279"/>
      <c r="J1" s="279"/>
      <c r="K1" s="279"/>
      <c r="L1" s="279"/>
      <c r="M1" s="38"/>
    </row>
    <row r="2" spans="1:13" x14ac:dyDescent="0.2">
      <c r="A2" s="276" t="s">
        <v>555</v>
      </c>
      <c r="B2" s="276"/>
      <c r="C2" s="276"/>
      <c r="D2" s="276"/>
      <c r="E2" s="276"/>
      <c r="F2" s="276"/>
      <c r="G2" s="276"/>
      <c r="H2" s="276"/>
      <c r="I2" s="276"/>
      <c r="J2" s="276"/>
      <c r="K2" s="276"/>
      <c r="L2" s="276"/>
      <c r="M2" s="37"/>
    </row>
    <row r="3" spans="1:13" ht="12.75" customHeight="1" x14ac:dyDescent="0.2">
      <c r="A3" s="280" t="s">
        <v>29</v>
      </c>
      <c r="B3" s="280"/>
      <c r="C3" s="280"/>
      <c r="D3" s="286">
        <v>632359.85</v>
      </c>
      <c r="E3" s="286"/>
      <c r="F3" s="286">
        <f>F19+G23+G87+F94+F102</f>
        <v>783600</v>
      </c>
      <c r="G3" s="286"/>
      <c r="H3" s="286">
        <f>H19+H23+H87+H94</f>
        <v>820509.36999999988</v>
      </c>
      <c r="I3" s="286"/>
      <c r="J3" s="110">
        <f>J19+J23+J87+J94</f>
        <v>807539.25</v>
      </c>
      <c r="K3" s="110">
        <f>J3/D3*100</f>
        <v>127.70248617144179</v>
      </c>
      <c r="L3" s="70">
        <f>J3/H3*100</f>
        <v>98.419259977494235</v>
      </c>
      <c r="M3" s="35"/>
    </row>
    <row r="4" spans="1:13" x14ac:dyDescent="0.2">
      <c r="A4" s="19"/>
      <c r="B4" s="19"/>
      <c r="C4" s="19"/>
      <c r="D4" s="19"/>
      <c r="E4" s="19"/>
      <c r="F4" s="19"/>
      <c r="G4" s="19"/>
      <c r="H4" s="19"/>
      <c r="I4" s="19"/>
      <c r="J4" s="19"/>
      <c r="K4" s="19"/>
      <c r="L4" s="19"/>
    </row>
    <row r="5" spans="1:13" x14ac:dyDescent="0.2">
      <c r="A5" s="287" t="s">
        <v>21</v>
      </c>
      <c r="B5" s="281" t="s">
        <v>165</v>
      </c>
      <c r="C5" s="281"/>
      <c r="D5" s="283" t="s">
        <v>140</v>
      </c>
      <c r="E5" s="284"/>
      <c r="F5" s="283" t="s">
        <v>536</v>
      </c>
      <c r="G5" s="284"/>
      <c r="H5" s="283" t="s">
        <v>537</v>
      </c>
      <c r="I5" s="284"/>
      <c r="J5" s="283" t="s">
        <v>376</v>
      </c>
      <c r="K5" s="287" t="s">
        <v>1</v>
      </c>
      <c r="L5" s="287" t="s">
        <v>2</v>
      </c>
      <c r="M5" s="34"/>
    </row>
    <row r="6" spans="1:13" x14ac:dyDescent="0.2">
      <c r="A6" s="288"/>
      <c r="B6" s="282"/>
      <c r="C6" s="282"/>
      <c r="D6" s="285"/>
      <c r="E6" s="285"/>
      <c r="F6" s="285"/>
      <c r="G6" s="285"/>
      <c r="H6" s="285"/>
      <c r="I6" s="285"/>
      <c r="J6" s="285"/>
      <c r="K6" s="288"/>
      <c r="L6" s="288"/>
    </row>
    <row r="7" spans="1:13" x14ac:dyDescent="0.2">
      <c r="A7" s="40"/>
      <c r="B7" s="289"/>
      <c r="C7" s="289"/>
      <c r="D7" s="287" t="s">
        <v>3</v>
      </c>
      <c r="E7" s="287"/>
      <c r="F7" s="287" t="s">
        <v>166</v>
      </c>
      <c r="G7" s="287"/>
      <c r="H7" s="287" t="s">
        <v>167</v>
      </c>
      <c r="I7" s="287"/>
      <c r="J7" s="39" t="s">
        <v>168</v>
      </c>
      <c r="K7" s="41" t="s">
        <v>22</v>
      </c>
      <c r="L7" s="42" t="s">
        <v>23</v>
      </c>
      <c r="M7" s="36"/>
    </row>
    <row r="8" spans="1:13" ht="12.75" customHeight="1" x14ac:dyDescent="0.2">
      <c r="A8" s="274" t="s">
        <v>169</v>
      </c>
      <c r="B8" s="275"/>
      <c r="C8" s="275"/>
      <c r="D8" s="275"/>
      <c r="E8" s="275"/>
      <c r="F8" s="275"/>
      <c r="G8" s="275"/>
      <c r="H8" s="275"/>
      <c r="I8" s="275"/>
      <c r="J8" s="275"/>
      <c r="K8" s="275"/>
      <c r="L8" s="275"/>
      <c r="M8" s="33"/>
    </row>
    <row r="9" spans="1:13" x14ac:dyDescent="0.2">
      <c r="A9" s="43" t="s">
        <v>170</v>
      </c>
      <c r="B9" s="44" t="s">
        <v>171</v>
      </c>
      <c r="C9" s="44"/>
      <c r="D9" s="45">
        <v>255879.64</v>
      </c>
      <c r="E9" s="45">
        <v>255879.64</v>
      </c>
      <c r="F9" s="245">
        <v>458700</v>
      </c>
      <c r="G9" s="245"/>
      <c r="H9" s="265">
        <v>346180</v>
      </c>
      <c r="I9" s="265"/>
      <c r="J9" s="45">
        <v>386765.57</v>
      </c>
      <c r="K9" s="69">
        <f>J9/E9*100</f>
        <v>151.15136554045486</v>
      </c>
      <c r="L9" s="71">
        <f>J9/H9*100</f>
        <v>111.72383442139929</v>
      </c>
      <c r="M9" s="37"/>
    </row>
    <row r="10" spans="1:13" x14ac:dyDescent="0.2">
      <c r="A10" s="43" t="s">
        <v>172</v>
      </c>
      <c r="B10" s="44" t="s">
        <v>173</v>
      </c>
      <c r="C10" s="44"/>
      <c r="D10" s="45">
        <v>21691.71</v>
      </c>
      <c r="E10" s="45">
        <v>21691.71</v>
      </c>
      <c r="F10" s="245">
        <v>0</v>
      </c>
      <c r="G10" s="245"/>
      <c r="H10" s="265">
        <v>0</v>
      </c>
      <c r="I10" s="265"/>
      <c r="J10" s="45">
        <v>0</v>
      </c>
      <c r="K10" s="69">
        <f t="shared" ref="K10:K18" si="0">J10/E10*100</f>
        <v>0</v>
      </c>
      <c r="L10" s="71">
        <v>0</v>
      </c>
      <c r="M10" s="37"/>
    </row>
    <row r="11" spans="1:13" x14ac:dyDescent="0.2">
      <c r="A11" s="43" t="s">
        <v>174</v>
      </c>
      <c r="B11" s="44" t="s">
        <v>24</v>
      </c>
      <c r="C11" s="44"/>
      <c r="D11" s="45">
        <v>513.79999999999995</v>
      </c>
      <c r="E11" s="45">
        <v>513.79999999999995</v>
      </c>
      <c r="F11" s="245">
        <v>3000</v>
      </c>
      <c r="G11" s="245"/>
      <c r="H11" s="265">
        <v>3500</v>
      </c>
      <c r="I11" s="265"/>
      <c r="J11" s="45">
        <v>3424.48</v>
      </c>
      <c r="K11" s="69">
        <f t="shared" si="0"/>
        <v>666.50058388478021</v>
      </c>
      <c r="L11" s="71">
        <f t="shared" ref="L11:L16" si="1">J11/H11*100</f>
        <v>97.842285714285708</v>
      </c>
      <c r="M11" s="37"/>
    </row>
    <row r="12" spans="1:13" x14ac:dyDescent="0.2">
      <c r="A12" s="43" t="s">
        <v>175</v>
      </c>
      <c r="B12" s="44" t="s">
        <v>176</v>
      </c>
      <c r="C12" s="44"/>
      <c r="D12" s="45">
        <v>13231.5</v>
      </c>
      <c r="E12" s="45">
        <v>13231.5</v>
      </c>
      <c r="F12" s="245">
        <v>15600</v>
      </c>
      <c r="G12" s="245"/>
      <c r="H12" s="265">
        <v>10800</v>
      </c>
      <c r="I12" s="265"/>
      <c r="J12" s="45">
        <v>10770</v>
      </c>
      <c r="K12" s="69">
        <f t="shared" si="0"/>
        <v>81.396667044552771</v>
      </c>
      <c r="L12" s="71">
        <f t="shared" si="1"/>
        <v>99.722222222222229</v>
      </c>
      <c r="M12" s="37"/>
    </row>
    <row r="13" spans="1:13" x14ac:dyDescent="0.2">
      <c r="A13" s="43" t="s">
        <v>177</v>
      </c>
      <c r="B13" s="44" t="s">
        <v>178</v>
      </c>
      <c r="C13" s="44"/>
      <c r="D13" s="45">
        <v>3500</v>
      </c>
      <c r="E13" s="45">
        <v>3500</v>
      </c>
      <c r="F13" s="245">
        <v>4000</v>
      </c>
      <c r="G13" s="245"/>
      <c r="H13" s="265">
        <v>6920</v>
      </c>
      <c r="I13" s="265"/>
      <c r="J13" s="45">
        <v>6918.6</v>
      </c>
      <c r="K13" s="69">
        <f t="shared" si="0"/>
        <v>197.67428571428573</v>
      </c>
      <c r="L13" s="71">
        <f t="shared" si="1"/>
        <v>99.979768786127181</v>
      </c>
      <c r="M13" s="37"/>
    </row>
    <row r="14" spans="1:13" x14ac:dyDescent="0.2">
      <c r="A14" s="43" t="s">
        <v>179</v>
      </c>
      <c r="B14" s="244" t="s">
        <v>180</v>
      </c>
      <c r="C14" s="244"/>
      <c r="D14" s="45">
        <v>2500</v>
      </c>
      <c r="E14" s="45">
        <v>2500</v>
      </c>
      <c r="F14" s="245">
        <v>8700</v>
      </c>
      <c r="G14" s="245"/>
      <c r="H14" s="265">
        <v>6900</v>
      </c>
      <c r="I14" s="265"/>
      <c r="J14" s="45">
        <v>6900</v>
      </c>
      <c r="K14" s="69">
        <f t="shared" si="0"/>
        <v>276</v>
      </c>
      <c r="L14" s="71">
        <f t="shared" si="1"/>
        <v>100</v>
      </c>
      <c r="M14" s="37"/>
    </row>
    <row r="15" spans="1:13" x14ac:dyDescent="0.2">
      <c r="A15" s="43">
        <v>31219</v>
      </c>
      <c r="B15" s="52" t="s">
        <v>209</v>
      </c>
      <c r="C15" s="43"/>
      <c r="D15" s="45"/>
      <c r="E15" s="45">
        <v>0</v>
      </c>
      <c r="F15" s="45"/>
      <c r="G15" s="45">
        <v>31000</v>
      </c>
      <c r="H15" s="247">
        <v>25200</v>
      </c>
      <c r="I15" s="248"/>
      <c r="J15" s="45">
        <v>24793.03</v>
      </c>
      <c r="K15" s="69">
        <v>0</v>
      </c>
      <c r="L15" s="71">
        <f t="shared" si="1"/>
        <v>98.38503968253967</v>
      </c>
      <c r="M15" s="37"/>
    </row>
    <row r="16" spans="1:13" x14ac:dyDescent="0.2">
      <c r="A16" s="43" t="s">
        <v>181</v>
      </c>
      <c r="B16" s="44" t="s">
        <v>37</v>
      </c>
      <c r="C16" s="44"/>
      <c r="D16" s="45">
        <v>25173.08</v>
      </c>
      <c r="E16" s="45">
        <v>25173.08</v>
      </c>
      <c r="F16" s="245">
        <v>29000</v>
      </c>
      <c r="G16" s="245"/>
      <c r="H16" s="265">
        <v>14500</v>
      </c>
      <c r="I16" s="265"/>
      <c r="J16" s="45">
        <v>14500</v>
      </c>
      <c r="K16" s="69">
        <f t="shared" si="0"/>
        <v>57.601215266467186</v>
      </c>
      <c r="L16" s="71">
        <f t="shared" si="1"/>
        <v>100</v>
      </c>
      <c r="M16" s="37"/>
    </row>
    <row r="17" spans="1:13" x14ac:dyDescent="0.2">
      <c r="A17" s="43" t="s">
        <v>196</v>
      </c>
      <c r="B17" s="44" t="s">
        <v>197</v>
      </c>
      <c r="C17" s="44"/>
      <c r="D17" s="45">
        <v>8321.92</v>
      </c>
      <c r="E17" s="45">
        <v>8321.92</v>
      </c>
      <c r="F17" s="245">
        <v>0</v>
      </c>
      <c r="G17" s="245"/>
      <c r="H17" s="265">
        <v>0</v>
      </c>
      <c r="I17" s="265"/>
      <c r="J17" s="45">
        <v>0</v>
      </c>
      <c r="K17" s="69">
        <f t="shared" si="0"/>
        <v>0</v>
      </c>
      <c r="L17" s="71">
        <v>0</v>
      </c>
      <c r="M17" s="37"/>
    </row>
    <row r="18" spans="1:13" x14ac:dyDescent="0.2">
      <c r="A18" s="43" t="s">
        <v>200</v>
      </c>
      <c r="B18" s="44" t="s">
        <v>148</v>
      </c>
      <c r="C18" s="44"/>
      <c r="D18" s="45">
        <v>27604.68</v>
      </c>
      <c r="E18" s="45">
        <v>27604.68</v>
      </c>
      <c r="F18" s="245">
        <v>0</v>
      </c>
      <c r="G18" s="245"/>
      <c r="H18" s="259">
        <v>0</v>
      </c>
      <c r="I18" s="259"/>
      <c r="J18" s="45"/>
      <c r="K18" s="69">
        <f t="shared" si="0"/>
        <v>0</v>
      </c>
      <c r="L18" s="71">
        <v>0</v>
      </c>
      <c r="M18" s="37"/>
    </row>
    <row r="19" spans="1:13" x14ac:dyDescent="0.2">
      <c r="A19" s="274" t="s">
        <v>286</v>
      </c>
      <c r="B19" s="275"/>
      <c r="C19" s="275"/>
      <c r="D19" s="273">
        <f>SUM(E9:E18)</f>
        <v>358416.33</v>
      </c>
      <c r="E19" s="273"/>
      <c r="F19" s="273">
        <f>SUM(F9:G18)</f>
        <v>550000</v>
      </c>
      <c r="G19" s="273"/>
      <c r="H19" s="273">
        <f>SUM(H9:I18)</f>
        <v>414000</v>
      </c>
      <c r="I19" s="273"/>
      <c r="J19" s="46">
        <f>SUM(J9:J18)</f>
        <v>454071.67999999993</v>
      </c>
      <c r="K19" s="160">
        <f>J19/D19*100</f>
        <v>126.68833476421119</v>
      </c>
      <c r="L19" s="161">
        <f t="shared" ref="L19:L21" si="2">J19/H19*100</f>
        <v>109.6791497584541</v>
      </c>
      <c r="M19" s="35"/>
    </row>
    <row r="20" spans="1:13" x14ac:dyDescent="0.2">
      <c r="A20" s="272" t="s">
        <v>202</v>
      </c>
      <c r="B20" s="272"/>
      <c r="C20" s="272"/>
      <c r="D20" s="272"/>
      <c r="E20" s="272"/>
      <c r="F20" s="272"/>
      <c r="G20" s="272"/>
      <c r="H20" s="272"/>
      <c r="I20" s="272"/>
      <c r="J20" s="272"/>
      <c r="K20" s="272"/>
      <c r="L20" s="272"/>
      <c r="M20" s="33"/>
    </row>
    <row r="21" spans="1:13" x14ac:dyDescent="0.2">
      <c r="A21" s="43" t="s">
        <v>194</v>
      </c>
      <c r="B21" s="244" t="s">
        <v>195</v>
      </c>
      <c r="C21" s="244"/>
      <c r="D21" s="45">
        <v>23.88</v>
      </c>
      <c r="E21" s="45">
        <v>23.88</v>
      </c>
      <c r="F21" s="245">
        <v>1100</v>
      </c>
      <c r="G21" s="245"/>
      <c r="H21" s="265">
        <v>40</v>
      </c>
      <c r="I21" s="265"/>
      <c r="J21" s="45">
        <v>26.39</v>
      </c>
      <c r="K21" s="69">
        <f>J21/D21*100</f>
        <v>110.51088777219431</v>
      </c>
      <c r="L21" s="71">
        <f t="shared" si="2"/>
        <v>65.975000000000009</v>
      </c>
      <c r="M21" s="37"/>
    </row>
    <row r="22" spans="1:13" x14ac:dyDescent="0.2">
      <c r="A22" s="43" t="s">
        <v>203</v>
      </c>
      <c r="B22" s="244" t="s">
        <v>204</v>
      </c>
      <c r="C22" s="244"/>
      <c r="D22" s="45">
        <v>0</v>
      </c>
      <c r="E22" s="45">
        <v>0</v>
      </c>
      <c r="F22" s="245">
        <v>0</v>
      </c>
      <c r="G22" s="245"/>
      <c r="H22" s="265">
        <v>0</v>
      </c>
      <c r="I22" s="265"/>
      <c r="J22" s="45">
        <v>0</v>
      </c>
      <c r="K22" s="69">
        <v>0</v>
      </c>
      <c r="L22" s="69">
        <v>0</v>
      </c>
      <c r="M22" s="37"/>
    </row>
    <row r="23" spans="1:13" ht="12.75" customHeight="1" x14ac:dyDescent="0.2">
      <c r="A23" s="271" t="s">
        <v>287</v>
      </c>
      <c r="B23" s="272"/>
      <c r="C23" s="272"/>
      <c r="D23" s="47">
        <v>23.88</v>
      </c>
      <c r="E23" s="47">
        <v>23.88</v>
      </c>
      <c r="F23" s="47">
        <v>23.88</v>
      </c>
      <c r="G23" s="47">
        <v>1100</v>
      </c>
      <c r="H23" s="270">
        <f>SUM(H21:I22)</f>
        <v>40</v>
      </c>
      <c r="I23" s="270"/>
      <c r="J23" s="47">
        <v>26.39</v>
      </c>
      <c r="K23" s="162">
        <f t="shared" ref="K23:L23" si="3">J23/E23*100</f>
        <v>110.51088777219431</v>
      </c>
      <c r="L23" s="162">
        <f t="shared" si="3"/>
        <v>462.7759119438623</v>
      </c>
      <c r="M23" s="35"/>
    </row>
    <row r="24" spans="1:13" x14ac:dyDescent="0.2">
      <c r="A24" s="262" t="s">
        <v>205</v>
      </c>
      <c r="B24" s="262"/>
      <c r="C24" s="262"/>
      <c r="D24" s="262"/>
      <c r="E24" s="262"/>
      <c r="F24" s="262"/>
      <c r="G24" s="262"/>
      <c r="H24" s="262"/>
      <c r="I24" s="262"/>
      <c r="J24" s="262"/>
      <c r="K24" s="262"/>
      <c r="L24" s="262"/>
      <c r="M24" s="33"/>
    </row>
    <row r="25" spans="1:13" x14ac:dyDescent="0.2">
      <c r="A25" s="43" t="s">
        <v>170</v>
      </c>
      <c r="B25" s="244" t="s">
        <v>171</v>
      </c>
      <c r="C25" s="244"/>
      <c r="D25" s="45">
        <v>16061.64</v>
      </c>
      <c r="E25" s="45">
        <v>16061.64</v>
      </c>
      <c r="F25" s="245">
        <v>51000</v>
      </c>
      <c r="G25" s="245"/>
      <c r="H25" s="265">
        <v>46000</v>
      </c>
      <c r="I25" s="265"/>
      <c r="J25" s="45">
        <v>1182</v>
      </c>
      <c r="K25" s="69">
        <f t="shared" ref="K25:K90" si="4">J25/E25*100</f>
        <v>7.359148878943869</v>
      </c>
      <c r="L25" s="71">
        <f t="shared" ref="L25:L89" si="5">J25/H25*100</f>
        <v>2.5695652173913044</v>
      </c>
      <c r="M25" s="37"/>
    </row>
    <row r="26" spans="1:13" x14ac:dyDescent="0.2">
      <c r="A26" s="43" t="s">
        <v>174</v>
      </c>
      <c r="B26" s="266" t="s">
        <v>24</v>
      </c>
      <c r="C26" s="267"/>
      <c r="D26" s="45">
        <v>173.88</v>
      </c>
      <c r="E26" s="45">
        <v>173.88</v>
      </c>
      <c r="F26" s="268">
        <v>0</v>
      </c>
      <c r="G26" s="269"/>
      <c r="H26" s="247">
        <v>0</v>
      </c>
      <c r="I26" s="248"/>
      <c r="J26" s="45">
        <v>0</v>
      </c>
      <c r="K26" s="69">
        <f t="shared" si="4"/>
        <v>0</v>
      </c>
      <c r="L26" s="71">
        <v>0</v>
      </c>
      <c r="M26" s="37"/>
    </row>
    <row r="27" spans="1:13" x14ac:dyDescent="0.2">
      <c r="A27" s="43">
        <v>31214</v>
      </c>
      <c r="B27" s="171" t="s">
        <v>548</v>
      </c>
      <c r="C27" s="150"/>
      <c r="D27" s="45"/>
      <c r="E27" s="45">
        <v>0</v>
      </c>
      <c r="F27" s="148"/>
      <c r="G27" s="149">
        <v>4000</v>
      </c>
      <c r="H27" s="145"/>
      <c r="I27" s="146">
        <v>0</v>
      </c>
      <c r="J27" s="45">
        <v>0</v>
      </c>
      <c r="K27" s="69">
        <v>0</v>
      </c>
      <c r="L27" s="71">
        <v>0</v>
      </c>
      <c r="M27" s="37"/>
    </row>
    <row r="28" spans="1:13" x14ac:dyDescent="0.2">
      <c r="A28" s="43" t="s">
        <v>206</v>
      </c>
      <c r="B28" s="244" t="s">
        <v>207</v>
      </c>
      <c r="C28" s="244"/>
      <c r="D28" s="45">
        <v>1324.32</v>
      </c>
      <c r="E28" s="45">
        <v>1324.32</v>
      </c>
      <c r="F28" s="245">
        <v>2500</v>
      </c>
      <c r="G28" s="245"/>
      <c r="H28" s="265">
        <v>450</v>
      </c>
      <c r="I28" s="265"/>
      <c r="J28" s="45">
        <v>441.44</v>
      </c>
      <c r="K28" s="69">
        <f t="shared" si="4"/>
        <v>33.333333333333336</v>
      </c>
      <c r="L28" s="71">
        <f t="shared" si="5"/>
        <v>98.097777777777779</v>
      </c>
      <c r="M28" s="37"/>
    </row>
    <row r="29" spans="1:13" x14ac:dyDescent="0.2">
      <c r="A29" s="43" t="s">
        <v>179</v>
      </c>
      <c r="B29" s="244" t="s">
        <v>180</v>
      </c>
      <c r="C29" s="244"/>
      <c r="D29" s="45">
        <v>5082.5</v>
      </c>
      <c r="E29" s="45">
        <v>5082.5</v>
      </c>
      <c r="F29" s="245">
        <v>0</v>
      </c>
      <c r="G29" s="245"/>
      <c r="H29" s="265">
        <v>0</v>
      </c>
      <c r="I29" s="265"/>
      <c r="J29" s="45">
        <v>0</v>
      </c>
      <c r="K29" s="69">
        <f t="shared" si="4"/>
        <v>0</v>
      </c>
      <c r="L29" s="71">
        <v>0</v>
      </c>
      <c r="M29" s="37"/>
    </row>
    <row r="30" spans="1:13" x14ac:dyDescent="0.2">
      <c r="A30" s="43" t="s">
        <v>208</v>
      </c>
      <c r="B30" s="244" t="s">
        <v>209</v>
      </c>
      <c r="C30" s="244"/>
      <c r="D30" s="45">
        <v>220.72</v>
      </c>
      <c r="E30" s="45">
        <v>220.72</v>
      </c>
      <c r="F30" s="245">
        <v>1000</v>
      </c>
      <c r="G30" s="245"/>
      <c r="H30" s="265">
        <v>230</v>
      </c>
      <c r="I30" s="265"/>
      <c r="J30" s="45">
        <v>0</v>
      </c>
      <c r="K30" s="69">
        <f t="shared" si="4"/>
        <v>0</v>
      </c>
      <c r="L30" s="71">
        <f t="shared" si="5"/>
        <v>0</v>
      </c>
      <c r="M30" s="37"/>
    </row>
    <row r="31" spans="1:13" x14ac:dyDescent="0.2">
      <c r="A31" s="43" t="s">
        <v>181</v>
      </c>
      <c r="B31" s="244" t="s">
        <v>37</v>
      </c>
      <c r="C31" s="244"/>
      <c r="D31" s="45">
        <v>28168.79</v>
      </c>
      <c r="E31" s="45">
        <v>28168.79</v>
      </c>
      <c r="F31" s="245">
        <v>38000</v>
      </c>
      <c r="G31" s="245"/>
      <c r="H31" s="265">
        <v>64000</v>
      </c>
      <c r="I31" s="265"/>
      <c r="J31" s="45">
        <v>60238.79</v>
      </c>
      <c r="K31" s="69">
        <f t="shared" si="4"/>
        <v>213.8494056720221</v>
      </c>
      <c r="L31" s="71">
        <f t="shared" si="5"/>
        <v>94.123109374999999</v>
      </c>
      <c r="M31" s="37"/>
    </row>
    <row r="32" spans="1:13" x14ac:dyDescent="0.2">
      <c r="A32" s="43" t="s">
        <v>210</v>
      </c>
      <c r="B32" s="244" t="s">
        <v>211</v>
      </c>
      <c r="C32" s="244"/>
      <c r="D32" s="45">
        <v>90</v>
      </c>
      <c r="E32" s="45">
        <v>90</v>
      </c>
      <c r="F32" s="245">
        <v>1000</v>
      </c>
      <c r="G32" s="245"/>
      <c r="H32" s="265">
        <v>135</v>
      </c>
      <c r="I32" s="265"/>
      <c r="J32" s="45">
        <v>135</v>
      </c>
      <c r="K32" s="69">
        <f t="shared" si="4"/>
        <v>150</v>
      </c>
      <c r="L32" s="71">
        <f t="shared" si="5"/>
        <v>100</v>
      </c>
      <c r="M32" s="37"/>
    </row>
    <row r="33" spans="1:13" x14ac:dyDescent="0.2">
      <c r="A33" s="43" t="s">
        <v>212</v>
      </c>
      <c r="B33" s="244" t="s">
        <v>213</v>
      </c>
      <c r="C33" s="244"/>
      <c r="D33" s="45">
        <v>175.2</v>
      </c>
      <c r="E33" s="45">
        <v>175.2</v>
      </c>
      <c r="F33" s="245">
        <v>1000</v>
      </c>
      <c r="G33" s="245"/>
      <c r="H33" s="265">
        <v>290.64</v>
      </c>
      <c r="I33" s="265"/>
      <c r="J33" s="45">
        <v>290.64</v>
      </c>
      <c r="K33" s="69">
        <f t="shared" si="4"/>
        <v>165.89041095890411</v>
      </c>
      <c r="L33" s="71">
        <f t="shared" si="5"/>
        <v>100</v>
      </c>
      <c r="M33" s="37"/>
    </row>
    <row r="34" spans="1:13" x14ac:dyDescent="0.2">
      <c r="A34" s="43" t="s">
        <v>182</v>
      </c>
      <c r="B34" s="244" t="s">
        <v>183</v>
      </c>
      <c r="C34" s="244"/>
      <c r="D34" s="45">
        <v>15011.03</v>
      </c>
      <c r="E34" s="45">
        <v>15011.03</v>
      </c>
      <c r="F34" s="245">
        <v>20000</v>
      </c>
      <c r="G34" s="245"/>
      <c r="H34" s="265">
        <v>16400</v>
      </c>
      <c r="I34" s="265"/>
      <c r="J34" s="45">
        <v>16056.12</v>
      </c>
      <c r="K34" s="69">
        <f t="shared" si="4"/>
        <v>106.96214716778263</v>
      </c>
      <c r="L34" s="71">
        <f t="shared" si="5"/>
        <v>97.90317073170732</v>
      </c>
      <c r="M34" s="37"/>
    </row>
    <row r="35" spans="1:13" x14ac:dyDescent="0.2">
      <c r="A35" s="43" t="s">
        <v>184</v>
      </c>
      <c r="B35" s="244" t="s">
        <v>185</v>
      </c>
      <c r="C35" s="244"/>
      <c r="D35" s="45">
        <v>1580.9</v>
      </c>
      <c r="E35" s="45">
        <v>1580.9</v>
      </c>
      <c r="F35" s="245">
        <v>5000</v>
      </c>
      <c r="G35" s="245"/>
      <c r="H35" s="265">
        <v>1873</v>
      </c>
      <c r="I35" s="265"/>
      <c r="J35" s="53">
        <v>1872.86</v>
      </c>
      <c r="K35" s="69">
        <f t="shared" si="4"/>
        <v>118.46796128787398</v>
      </c>
      <c r="L35" s="71">
        <f t="shared" si="5"/>
        <v>99.992525360384406</v>
      </c>
      <c r="M35" s="37"/>
    </row>
    <row r="36" spans="1:13" x14ac:dyDescent="0.2">
      <c r="A36" s="43" t="s">
        <v>215</v>
      </c>
      <c r="B36" s="244" t="s">
        <v>216</v>
      </c>
      <c r="C36" s="244"/>
      <c r="D36" s="45">
        <v>384.62</v>
      </c>
      <c r="E36" s="45">
        <v>384.62</v>
      </c>
      <c r="F36" s="245">
        <v>1000</v>
      </c>
      <c r="G36" s="245"/>
      <c r="H36" s="265">
        <v>462</v>
      </c>
      <c r="I36" s="265"/>
      <c r="J36" s="45">
        <v>461.74</v>
      </c>
      <c r="K36" s="69">
        <f t="shared" si="4"/>
        <v>120.05095938848733</v>
      </c>
      <c r="L36" s="71">
        <f t="shared" si="5"/>
        <v>99.943722943722946</v>
      </c>
      <c r="M36" s="37"/>
    </row>
    <row r="37" spans="1:13" x14ac:dyDescent="0.2">
      <c r="A37" s="43" t="s">
        <v>186</v>
      </c>
      <c r="B37" s="255" t="s">
        <v>187</v>
      </c>
      <c r="C37" s="255"/>
      <c r="D37" s="45">
        <v>0</v>
      </c>
      <c r="E37" s="45">
        <v>0</v>
      </c>
      <c r="F37" s="245">
        <v>100</v>
      </c>
      <c r="G37" s="245"/>
      <c r="H37" s="265">
        <v>93.2</v>
      </c>
      <c r="I37" s="265"/>
      <c r="J37" s="45">
        <v>93.2</v>
      </c>
      <c r="K37" s="69">
        <v>0</v>
      </c>
      <c r="L37" s="71">
        <f t="shared" si="5"/>
        <v>100</v>
      </c>
      <c r="M37" s="37"/>
    </row>
    <row r="38" spans="1:13" x14ac:dyDescent="0.2">
      <c r="A38" s="43" t="s">
        <v>188</v>
      </c>
      <c r="B38" s="244" t="s">
        <v>189</v>
      </c>
      <c r="C38" s="244"/>
      <c r="D38" s="45">
        <v>1117.43</v>
      </c>
      <c r="E38" s="45">
        <v>1117.43</v>
      </c>
      <c r="F38" s="245">
        <v>1500</v>
      </c>
      <c r="G38" s="245"/>
      <c r="H38" s="265">
        <v>600</v>
      </c>
      <c r="I38" s="265"/>
      <c r="J38" s="45">
        <v>412.99</v>
      </c>
      <c r="K38" s="69">
        <f t="shared" si="4"/>
        <v>36.958914652371959</v>
      </c>
      <c r="L38" s="71">
        <f t="shared" si="5"/>
        <v>68.831666666666663</v>
      </c>
      <c r="M38" s="37"/>
    </row>
    <row r="39" spans="1:13" x14ac:dyDescent="0.2">
      <c r="A39" s="43" t="s">
        <v>190</v>
      </c>
      <c r="B39" s="255" t="s">
        <v>191</v>
      </c>
      <c r="C39" s="255"/>
      <c r="D39" s="45">
        <v>634.62</v>
      </c>
      <c r="E39" s="45">
        <v>634.62</v>
      </c>
      <c r="F39" s="245">
        <v>3000</v>
      </c>
      <c r="G39" s="245"/>
      <c r="H39" s="265">
        <v>731</v>
      </c>
      <c r="I39" s="265"/>
      <c r="J39" s="45">
        <v>730.8</v>
      </c>
      <c r="K39" s="69">
        <f t="shared" si="4"/>
        <v>115.15552614162804</v>
      </c>
      <c r="L39" s="71">
        <f t="shared" si="5"/>
        <v>99.97264021887824</v>
      </c>
      <c r="M39" s="37"/>
    </row>
    <row r="40" spans="1:13" x14ac:dyDescent="0.2">
      <c r="A40" s="43" t="s">
        <v>192</v>
      </c>
      <c r="B40" s="244" t="s">
        <v>193</v>
      </c>
      <c r="C40" s="244"/>
      <c r="D40" s="45">
        <v>3976.85</v>
      </c>
      <c r="E40" s="45">
        <v>3976.85</v>
      </c>
      <c r="F40" s="245">
        <v>5000</v>
      </c>
      <c r="G40" s="245"/>
      <c r="H40" s="265">
        <v>5300</v>
      </c>
      <c r="I40" s="265"/>
      <c r="J40" s="45">
        <v>5253.24</v>
      </c>
      <c r="K40" s="69">
        <f t="shared" si="4"/>
        <v>132.0955027220036</v>
      </c>
      <c r="L40" s="71">
        <f t="shared" si="5"/>
        <v>99.117735849056601</v>
      </c>
      <c r="M40" s="37"/>
    </row>
    <row r="41" spans="1:13" x14ac:dyDescent="0.2">
      <c r="A41" s="43" t="s">
        <v>194</v>
      </c>
      <c r="B41" s="244" t="s">
        <v>195</v>
      </c>
      <c r="C41" s="244"/>
      <c r="D41" s="45">
        <v>1779.04</v>
      </c>
      <c r="E41" s="45">
        <v>1779.04</v>
      </c>
      <c r="F41" s="245">
        <v>2900</v>
      </c>
      <c r="G41" s="245"/>
      <c r="H41" s="265">
        <v>3700</v>
      </c>
      <c r="I41" s="265"/>
      <c r="J41" s="45">
        <v>4162.47</v>
      </c>
      <c r="K41" s="69">
        <f t="shared" si="4"/>
        <v>233.97281680007197</v>
      </c>
      <c r="L41" s="71">
        <f t="shared" si="5"/>
        <v>112.4991891891892</v>
      </c>
      <c r="M41" s="37"/>
    </row>
    <row r="42" spans="1:13" x14ac:dyDescent="0.2">
      <c r="A42" s="43" t="s">
        <v>217</v>
      </c>
      <c r="B42" s="244" t="s">
        <v>218</v>
      </c>
      <c r="C42" s="244"/>
      <c r="D42" s="45">
        <v>0</v>
      </c>
      <c r="E42" s="45">
        <v>0</v>
      </c>
      <c r="F42" s="245">
        <v>100</v>
      </c>
      <c r="G42" s="245"/>
      <c r="H42" s="265">
        <v>0</v>
      </c>
      <c r="I42" s="265"/>
      <c r="J42" s="45">
        <v>0</v>
      </c>
      <c r="K42" s="69">
        <v>0</v>
      </c>
      <c r="L42" s="71">
        <v>0</v>
      </c>
      <c r="M42" s="37"/>
    </row>
    <row r="43" spans="1:13" x14ac:dyDescent="0.2">
      <c r="A43" s="43" t="s">
        <v>219</v>
      </c>
      <c r="B43" s="244" t="s">
        <v>220</v>
      </c>
      <c r="C43" s="244"/>
      <c r="D43" s="45">
        <v>8515.4599999999991</v>
      </c>
      <c r="E43" s="45">
        <v>8515.4599999999991</v>
      </c>
      <c r="F43" s="245">
        <v>10000</v>
      </c>
      <c r="G43" s="245"/>
      <c r="H43" s="265">
        <v>10600</v>
      </c>
      <c r="I43" s="265"/>
      <c r="J43" s="45">
        <v>10576.28</v>
      </c>
      <c r="K43" s="69">
        <f t="shared" si="4"/>
        <v>124.20092396652677</v>
      </c>
      <c r="L43" s="71">
        <f t="shared" si="5"/>
        <v>99.776226415094342</v>
      </c>
      <c r="M43" s="37"/>
    </row>
    <row r="44" spans="1:13" x14ac:dyDescent="0.2">
      <c r="A44" s="43" t="s">
        <v>221</v>
      </c>
      <c r="B44" s="244" t="s">
        <v>222</v>
      </c>
      <c r="C44" s="244"/>
      <c r="D44" s="45">
        <v>7234.42</v>
      </c>
      <c r="E44" s="45">
        <v>7234.42</v>
      </c>
      <c r="F44" s="245">
        <v>9000</v>
      </c>
      <c r="G44" s="245"/>
      <c r="H44" s="265">
        <v>7410</v>
      </c>
      <c r="I44" s="265"/>
      <c r="J44" s="45">
        <v>7164.13</v>
      </c>
      <c r="K44" s="69">
        <f t="shared" si="4"/>
        <v>99.028394812576551</v>
      </c>
      <c r="L44" s="71">
        <f t="shared" si="5"/>
        <v>96.681916329284761</v>
      </c>
      <c r="M44" s="37"/>
    </row>
    <row r="45" spans="1:13" x14ac:dyDescent="0.2">
      <c r="A45" s="43" t="s">
        <v>223</v>
      </c>
      <c r="B45" s="244" t="s">
        <v>224</v>
      </c>
      <c r="C45" s="244"/>
      <c r="D45" s="45">
        <v>2012.45</v>
      </c>
      <c r="E45" s="45">
        <v>2012.45</v>
      </c>
      <c r="F45" s="245">
        <v>2000</v>
      </c>
      <c r="G45" s="245"/>
      <c r="H45" s="265">
        <v>2750</v>
      </c>
      <c r="I45" s="265"/>
      <c r="J45" s="45">
        <v>2790.53</v>
      </c>
      <c r="K45" s="69">
        <f t="shared" si="4"/>
        <v>138.66332082784666</v>
      </c>
      <c r="L45" s="71">
        <f t="shared" si="5"/>
        <v>101.4738181818182</v>
      </c>
      <c r="M45" s="37"/>
    </row>
    <row r="46" spans="1:13" x14ac:dyDescent="0.2">
      <c r="A46" s="43" t="s">
        <v>225</v>
      </c>
      <c r="B46" s="244" t="s">
        <v>226</v>
      </c>
      <c r="C46" s="244"/>
      <c r="D46" s="45">
        <v>3406.41</v>
      </c>
      <c r="E46" s="45">
        <v>3406.41</v>
      </c>
      <c r="F46" s="245">
        <v>4000</v>
      </c>
      <c r="G46" s="245"/>
      <c r="H46" s="265">
        <v>3900</v>
      </c>
      <c r="I46" s="265"/>
      <c r="J46" s="45">
        <v>3757.4</v>
      </c>
      <c r="K46" s="69">
        <f t="shared" si="4"/>
        <v>110.30380958252238</v>
      </c>
      <c r="L46" s="71">
        <f t="shared" si="5"/>
        <v>96.343589743589746</v>
      </c>
      <c r="M46" s="37"/>
    </row>
    <row r="47" spans="1:13" x14ac:dyDescent="0.2">
      <c r="A47" s="43" t="s">
        <v>196</v>
      </c>
      <c r="B47" s="244" t="s">
        <v>197</v>
      </c>
      <c r="C47" s="244"/>
      <c r="D47" s="45">
        <v>1493.17</v>
      </c>
      <c r="E47" s="45">
        <v>1493.17</v>
      </c>
      <c r="F47" s="245">
        <v>11000</v>
      </c>
      <c r="G47" s="245"/>
      <c r="H47" s="265">
        <v>10000</v>
      </c>
      <c r="I47" s="265"/>
      <c r="J47" s="45">
        <v>9054.6</v>
      </c>
      <c r="K47" s="69">
        <f t="shared" si="4"/>
        <v>606.40114655397576</v>
      </c>
      <c r="L47" s="71">
        <f t="shared" si="5"/>
        <v>90.546000000000006</v>
      </c>
      <c r="M47" s="37"/>
    </row>
    <row r="48" spans="1:13" x14ac:dyDescent="0.2">
      <c r="A48" s="43" t="s">
        <v>227</v>
      </c>
      <c r="B48" s="244" t="s">
        <v>228</v>
      </c>
      <c r="C48" s="244"/>
      <c r="D48" s="45">
        <v>43.38</v>
      </c>
      <c r="E48" s="45">
        <v>43.38</v>
      </c>
      <c r="F48" s="245">
        <v>100</v>
      </c>
      <c r="G48" s="245"/>
      <c r="H48" s="265">
        <v>50</v>
      </c>
      <c r="I48" s="265"/>
      <c r="J48" s="45">
        <v>44.46</v>
      </c>
      <c r="K48" s="69">
        <f t="shared" si="4"/>
        <v>102.48962655601659</v>
      </c>
      <c r="L48" s="71">
        <f t="shared" si="5"/>
        <v>88.92</v>
      </c>
      <c r="M48" s="37"/>
    </row>
    <row r="49" spans="1:13" x14ac:dyDescent="0.2">
      <c r="A49" s="43" t="s">
        <v>229</v>
      </c>
      <c r="B49" s="244" t="s">
        <v>230</v>
      </c>
      <c r="C49" s="244"/>
      <c r="D49" s="45">
        <v>55</v>
      </c>
      <c r="E49" s="45">
        <v>55</v>
      </c>
      <c r="F49" s="245">
        <v>200</v>
      </c>
      <c r="G49" s="245"/>
      <c r="H49" s="246">
        <v>80</v>
      </c>
      <c r="I49" s="246"/>
      <c r="J49" s="45">
        <v>60.02</v>
      </c>
      <c r="K49" s="69">
        <f t="shared" si="4"/>
        <v>109.12727272727274</v>
      </c>
      <c r="L49" s="71">
        <f t="shared" si="5"/>
        <v>75.025000000000006</v>
      </c>
      <c r="M49" s="37"/>
    </row>
    <row r="50" spans="1:13" x14ac:dyDescent="0.2">
      <c r="A50" s="43" t="s">
        <v>231</v>
      </c>
      <c r="B50" s="255" t="s">
        <v>232</v>
      </c>
      <c r="C50" s="255"/>
      <c r="D50" s="45">
        <v>294.7</v>
      </c>
      <c r="E50" s="45">
        <v>294.7</v>
      </c>
      <c r="F50" s="245">
        <v>2000</v>
      </c>
      <c r="G50" s="245"/>
      <c r="H50" s="246">
        <v>800</v>
      </c>
      <c r="I50" s="246"/>
      <c r="J50" s="45">
        <v>736.8</v>
      </c>
      <c r="K50" s="69">
        <f t="shared" si="4"/>
        <v>250.01696640651511</v>
      </c>
      <c r="L50" s="71">
        <f t="shared" si="5"/>
        <v>92.1</v>
      </c>
      <c r="M50" s="37"/>
    </row>
    <row r="51" spans="1:13" x14ac:dyDescent="0.2">
      <c r="A51" s="43" t="s">
        <v>233</v>
      </c>
      <c r="B51" s="255" t="s">
        <v>232</v>
      </c>
      <c r="C51" s="255"/>
      <c r="D51" s="45">
        <v>388.5</v>
      </c>
      <c r="E51" s="45">
        <v>388.5</v>
      </c>
      <c r="F51" s="245">
        <v>500</v>
      </c>
      <c r="G51" s="245"/>
      <c r="H51" s="246">
        <v>3450</v>
      </c>
      <c r="I51" s="246"/>
      <c r="J51" s="45">
        <v>3017.4</v>
      </c>
      <c r="K51" s="69">
        <f t="shared" si="4"/>
        <v>776.67953667953668</v>
      </c>
      <c r="L51" s="71">
        <f t="shared" si="5"/>
        <v>87.460869565217394</v>
      </c>
      <c r="M51" s="37"/>
    </row>
    <row r="52" spans="1:13" x14ac:dyDescent="0.2">
      <c r="A52" s="43" t="s">
        <v>235</v>
      </c>
      <c r="B52" s="244" t="s">
        <v>236</v>
      </c>
      <c r="C52" s="244"/>
      <c r="D52" s="45">
        <v>6705.41</v>
      </c>
      <c r="E52" s="45">
        <v>6705.41</v>
      </c>
      <c r="F52" s="245">
        <v>6000</v>
      </c>
      <c r="G52" s="245"/>
      <c r="H52" s="246">
        <v>18000</v>
      </c>
      <c r="I52" s="246"/>
      <c r="J52" s="45">
        <v>18028.509999999998</v>
      </c>
      <c r="K52" s="69">
        <f t="shared" si="4"/>
        <v>268.86514023750971</v>
      </c>
      <c r="L52" s="71">
        <f t="shared" si="5"/>
        <v>100.15838888888888</v>
      </c>
      <c r="M52" s="37"/>
    </row>
    <row r="53" spans="1:13" x14ac:dyDescent="0.2">
      <c r="A53" s="43" t="s">
        <v>237</v>
      </c>
      <c r="B53" s="244" t="s">
        <v>39</v>
      </c>
      <c r="C53" s="244"/>
      <c r="D53" s="45">
        <v>1017.96</v>
      </c>
      <c r="E53" s="45">
        <v>1017.96</v>
      </c>
      <c r="F53" s="245">
        <v>1500</v>
      </c>
      <c r="G53" s="245"/>
      <c r="H53" s="246">
        <v>2631</v>
      </c>
      <c r="I53" s="246"/>
      <c r="J53" s="45">
        <v>2630.13</v>
      </c>
      <c r="K53" s="69">
        <f t="shared" si="4"/>
        <v>258.37262760815747</v>
      </c>
      <c r="L53" s="71">
        <f t="shared" si="5"/>
        <v>99.966932725199555</v>
      </c>
      <c r="M53" s="37"/>
    </row>
    <row r="54" spans="1:13" x14ac:dyDescent="0.2">
      <c r="A54" s="43" t="s">
        <v>238</v>
      </c>
      <c r="B54" s="244" t="s">
        <v>239</v>
      </c>
      <c r="C54" s="244"/>
      <c r="D54" s="45">
        <v>66.95</v>
      </c>
      <c r="E54" s="45">
        <v>66.95</v>
      </c>
      <c r="F54" s="245">
        <v>100</v>
      </c>
      <c r="G54" s="245"/>
      <c r="H54" s="246">
        <v>70</v>
      </c>
      <c r="I54" s="246"/>
      <c r="J54" s="45">
        <v>66.13</v>
      </c>
      <c r="K54" s="69">
        <f t="shared" si="4"/>
        <v>98.775205377147117</v>
      </c>
      <c r="L54" s="71">
        <f t="shared" si="5"/>
        <v>94.471428571428561</v>
      </c>
      <c r="M54" s="37"/>
    </row>
    <row r="55" spans="1:13" x14ac:dyDescent="0.2">
      <c r="A55" s="43" t="s">
        <v>240</v>
      </c>
      <c r="B55" s="244" t="s">
        <v>241</v>
      </c>
      <c r="C55" s="244"/>
      <c r="D55" s="45">
        <v>290</v>
      </c>
      <c r="E55" s="45">
        <v>290</v>
      </c>
      <c r="F55" s="245">
        <v>800</v>
      </c>
      <c r="G55" s="245"/>
      <c r="H55" s="246">
        <v>500</v>
      </c>
      <c r="I55" s="246"/>
      <c r="J55" s="45">
        <v>497.34</v>
      </c>
      <c r="K55" s="69">
        <f t="shared" si="4"/>
        <v>171.4965517241379</v>
      </c>
      <c r="L55" s="71">
        <f t="shared" si="5"/>
        <v>99.467999999999989</v>
      </c>
      <c r="M55" s="37"/>
    </row>
    <row r="56" spans="1:13" x14ac:dyDescent="0.2">
      <c r="A56" s="43" t="s">
        <v>198</v>
      </c>
      <c r="B56" s="255" t="s">
        <v>199</v>
      </c>
      <c r="C56" s="255"/>
      <c r="D56" s="45">
        <v>0</v>
      </c>
      <c r="E56" s="45">
        <v>0</v>
      </c>
      <c r="F56" s="245">
        <v>400</v>
      </c>
      <c r="G56" s="245"/>
      <c r="H56" s="246">
        <v>229</v>
      </c>
      <c r="I56" s="246"/>
      <c r="J56" s="45">
        <v>228.75</v>
      </c>
      <c r="K56" s="69">
        <v>0</v>
      </c>
      <c r="L56" s="71">
        <f t="shared" si="5"/>
        <v>99.890829694323145</v>
      </c>
      <c r="M56" s="37"/>
    </row>
    <row r="57" spans="1:13" x14ac:dyDescent="0.2">
      <c r="A57" s="43" t="s">
        <v>242</v>
      </c>
      <c r="B57" s="255" t="s">
        <v>243</v>
      </c>
      <c r="C57" s="255"/>
      <c r="D57" s="45">
        <v>3180.55</v>
      </c>
      <c r="E57" s="45">
        <v>3180.55</v>
      </c>
      <c r="F57" s="245">
        <v>5000</v>
      </c>
      <c r="G57" s="245"/>
      <c r="H57" s="246">
        <v>19300</v>
      </c>
      <c r="I57" s="246"/>
      <c r="J57" s="45">
        <v>18830.09</v>
      </c>
      <c r="K57" s="69">
        <f t="shared" si="4"/>
        <v>592.03879832104508</v>
      </c>
      <c r="L57" s="71">
        <f t="shared" si="5"/>
        <v>97.565233160621773</v>
      </c>
      <c r="M57" s="37"/>
    </row>
    <row r="58" spans="1:13" x14ac:dyDescent="0.2">
      <c r="A58" s="43">
        <v>32334</v>
      </c>
      <c r="B58" s="98" t="s">
        <v>556</v>
      </c>
      <c r="C58" s="97"/>
      <c r="D58" s="45"/>
      <c r="E58" s="45">
        <v>0</v>
      </c>
      <c r="F58" s="45"/>
      <c r="G58" s="45">
        <v>100</v>
      </c>
      <c r="H58" s="112"/>
      <c r="I58" s="113">
        <v>0</v>
      </c>
      <c r="J58" s="45">
        <v>0</v>
      </c>
      <c r="K58" s="69">
        <v>0</v>
      </c>
      <c r="L58" s="71">
        <v>0</v>
      </c>
      <c r="M58" s="37"/>
    </row>
    <row r="59" spans="1:13" x14ac:dyDescent="0.2">
      <c r="A59" s="43">
        <v>32339</v>
      </c>
      <c r="B59" s="52" t="s">
        <v>541</v>
      </c>
      <c r="C59" s="43"/>
      <c r="D59" s="45"/>
      <c r="E59" s="45">
        <v>0</v>
      </c>
      <c r="F59" s="45"/>
      <c r="G59" s="45">
        <v>100</v>
      </c>
      <c r="H59" s="263">
        <v>780</v>
      </c>
      <c r="I59" s="264"/>
      <c r="J59" s="45">
        <v>780</v>
      </c>
      <c r="K59" s="69">
        <v>0</v>
      </c>
      <c r="L59" s="71">
        <f t="shared" si="5"/>
        <v>100</v>
      </c>
      <c r="M59" s="37"/>
    </row>
    <row r="60" spans="1:13" x14ac:dyDescent="0.2">
      <c r="A60" s="43" t="s">
        <v>245</v>
      </c>
      <c r="B60" s="244" t="s">
        <v>246</v>
      </c>
      <c r="C60" s="244"/>
      <c r="D60" s="45">
        <v>500.12</v>
      </c>
      <c r="E60" s="45">
        <v>500.12</v>
      </c>
      <c r="F60" s="245">
        <v>600</v>
      </c>
      <c r="G60" s="245"/>
      <c r="H60" s="246">
        <v>800</v>
      </c>
      <c r="I60" s="246"/>
      <c r="J60" s="45">
        <v>788.17</v>
      </c>
      <c r="K60" s="69">
        <f t="shared" si="4"/>
        <v>157.59617691753976</v>
      </c>
      <c r="L60" s="71">
        <f t="shared" si="5"/>
        <v>98.521249999999995</v>
      </c>
      <c r="M60" s="37"/>
    </row>
    <row r="61" spans="1:13" x14ac:dyDescent="0.2">
      <c r="A61" s="43" t="s">
        <v>247</v>
      </c>
      <c r="B61" s="244" t="s">
        <v>248</v>
      </c>
      <c r="C61" s="244"/>
      <c r="D61" s="45">
        <v>66.36</v>
      </c>
      <c r="E61" s="45">
        <v>66.36</v>
      </c>
      <c r="F61" s="245">
        <v>150</v>
      </c>
      <c r="G61" s="245"/>
      <c r="H61" s="246">
        <v>260</v>
      </c>
      <c r="I61" s="246"/>
      <c r="J61" s="45">
        <v>252.72</v>
      </c>
      <c r="K61" s="69">
        <f t="shared" si="4"/>
        <v>380.83182640144668</v>
      </c>
      <c r="L61" s="71">
        <f t="shared" si="5"/>
        <v>97.2</v>
      </c>
      <c r="M61" s="37"/>
    </row>
    <row r="62" spans="1:13" x14ac:dyDescent="0.2">
      <c r="A62" s="43" t="s">
        <v>250</v>
      </c>
      <c r="B62" s="244" t="s">
        <v>251</v>
      </c>
      <c r="C62" s="244"/>
      <c r="D62" s="45">
        <v>50</v>
      </c>
      <c r="E62" s="45">
        <v>50</v>
      </c>
      <c r="F62" s="245">
        <v>700</v>
      </c>
      <c r="G62" s="245"/>
      <c r="H62" s="246">
        <v>600</v>
      </c>
      <c r="I62" s="246"/>
      <c r="J62" s="45">
        <v>600</v>
      </c>
      <c r="K62" s="69">
        <f t="shared" si="4"/>
        <v>1200</v>
      </c>
      <c r="L62" s="71">
        <f t="shared" si="5"/>
        <v>100</v>
      </c>
      <c r="M62" s="37"/>
    </row>
    <row r="63" spans="1:13" x14ac:dyDescent="0.2">
      <c r="A63" s="43" t="s">
        <v>252</v>
      </c>
      <c r="B63" s="244" t="s">
        <v>253</v>
      </c>
      <c r="C63" s="244"/>
      <c r="D63" s="45">
        <v>1127.3499999999999</v>
      </c>
      <c r="E63" s="45">
        <v>1127.3499999999999</v>
      </c>
      <c r="F63" s="245">
        <v>1300</v>
      </c>
      <c r="G63" s="245"/>
      <c r="H63" s="246">
        <v>1400</v>
      </c>
      <c r="I63" s="246"/>
      <c r="J63" s="45">
        <v>1086.24</v>
      </c>
      <c r="K63" s="69">
        <f t="shared" si="4"/>
        <v>96.353395130172544</v>
      </c>
      <c r="L63" s="71">
        <f t="shared" si="5"/>
        <v>77.588571428571427</v>
      </c>
      <c r="M63" s="37"/>
    </row>
    <row r="64" spans="1:13" x14ac:dyDescent="0.2">
      <c r="A64" s="43">
        <v>32372</v>
      </c>
      <c r="B64" s="52" t="s">
        <v>549</v>
      </c>
      <c r="C64" s="43"/>
      <c r="D64" s="45"/>
      <c r="E64" s="45">
        <v>0</v>
      </c>
      <c r="F64" s="45"/>
      <c r="G64" s="45">
        <v>500</v>
      </c>
      <c r="H64" s="147"/>
      <c r="I64" s="147">
        <v>0</v>
      </c>
      <c r="J64" s="45">
        <v>0</v>
      </c>
      <c r="K64" s="69">
        <v>0</v>
      </c>
      <c r="L64" s="71">
        <v>0</v>
      </c>
      <c r="M64" s="37"/>
    </row>
    <row r="65" spans="1:13" x14ac:dyDescent="0.2">
      <c r="A65" s="43">
        <v>32373</v>
      </c>
      <c r="B65" s="52" t="s">
        <v>557</v>
      </c>
      <c r="C65" s="43"/>
      <c r="D65" s="45"/>
      <c r="E65" s="45">
        <v>0</v>
      </c>
      <c r="F65" s="45"/>
      <c r="G65" s="45">
        <v>500</v>
      </c>
      <c r="H65" s="147"/>
      <c r="I65" s="147">
        <v>0</v>
      </c>
      <c r="J65" s="45">
        <v>0</v>
      </c>
      <c r="K65" s="69">
        <v>0</v>
      </c>
      <c r="L65" s="71">
        <v>0</v>
      </c>
      <c r="M65" s="37"/>
    </row>
    <row r="66" spans="1:13" x14ac:dyDescent="0.2">
      <c r="A66" s="43" t="s">
        <v>254</v>
      </c>
      <c r="B66" s="255" t="s">
        <v>255</v>
      </c>
      <c r="C66" s="255"/>
      <c r="D66" s="45">
        <v>666.19</v>
      </c>
      <c r="E66" s="45">
        <v>666.19</v>
      </c>
      <c r="F66" s="245">
        <v>0</v>
      </c>
      <c r="G66" s="245"/>
      <c r="H66" s="246">
        <v>0</v>
      </c>
      <c r="I66" s="246"/>
      <c r="J66" s="45">
        <v>0</v>
      </c>
      <c r="K66" s="69">
        <f t="shared" si="4"/>
        <v>0</v>
      </c>
      <c r="L66" s="71">
        <v>0</v>
      </c>
      <c r="M66" s="37"/>
    </row>
    <row r="67" spans="1:13" x14ac:dyDescent="0.2">
      <c r="A67" s="43" t="s">
        <v>203</v>
      </c>
      <c r="B67" s="244" t="s">
        <v>204</v>
      </c>
      <c r="C67" s="244"/>
      <c r="D67" s="45">
        <v>500</v>
      </c>
      <c r="E67" s="45">
        <v>500</v>
      </c>
      <c r="F67" s="245">
        <v>500</v>
      </c>
      <c r="G67" s="245"/>
      <c r="H67" s="246">
        <v>2000</v>
      </c>
      <c r="I67" s="246"/>
      <c r="J67" s="45">
        <v>1198.25</v>
      </c>
      <c r="K67" s="69">
        <f t="shared" si="4"/>
        <v>239.65</v>
      </c>
      <c r="L67" s="71">
        <f t="shared" si="5"/>
        <v>59.912500000000001</v>
      </c>
      <c r="M67" s="37"/>
    </row>
    <row r="68" spans="1:13" x14ac:dyDescent="0.2">
      <c r="A68" s="43" t="s">
        <v>256</v>
      </c>
      <c r="B68" s="244" t="s">
        <v>257</v>
      </c>
      <c r="C68" s="244"/>
      <c r="D68" s="45">
        <v>5402.2</v>
      </c>
      <c r="E68" s="45">
        <v>5402.2</v>
      </c>
      <c r="F68" s="245">
        <v>9500</v>
      </c>
      <c r="G68" s="245"/>
      <c r="H68" s="246">
        <v>9570</v>
      </c>
      <c r="I68" s="246"/>
      <c r="J68" s="45">
        <v>9543.56</v>
      </c>
      <c r="K68" s="69">
        <f t="shared" si="4"/>
        <v>176.66061974751025</v>
      </c>
      <c r="L68" s="71">
        <f t="shared" si="5"/>
        <v>99.723719958202722</v>
      </c>
      <c r="M68" s="37"/>
    </row>
    <row r="69" spans="1:13" x14ac:dyDescent="0.2">
      <c r="A69" s="43">
        <v>32391</v>
      </c>
      <c r="B69" s="52" t="s">
        <v>558</v>
      </c>
      <c r="C69" s="43"/>
      <c r="D69" s="45"/>
      <c r="E69" s="45">
        <v>0</v>
      </c>
      <c r="F69" s="45"/>
      <c r="G69" s="45">
        <v>100</v>
      </c>
      <c r="H69" s="147"/>
      <c r="I69" s="147">
        <v>0</v>
      </c>
      <c r="J69" s="45">
        <v>0</v>
      </c>
      <c r="K69" s="69">
        <v>0</v>
      </c>
      <c r="L69" s="71">
        <v>0</v>
      </c>
      <c r="M69" s="37"/>
    </row>
    <row r="70" spans="1:13" x14ac:dyDescent="0.2">
      <c r="A70" s="43" t="s">
        <v>258</v>
      </c>
      <c r="B70" s="244" t="s">
        <v>259</v>
      </c>
      <c r="C70" s="244"/>
      <c r="D70" s="45">
        <v>0</v>
      </c>
      <c r="E70" s="45">
        <v>0</v>
      </c>
      <c r="F70" s="245">
        <v>100</v>
      </c>
      <c r="G70" s="245"/>
      <c r="H70" s="246">
        <v>840</v>
      </c>
      <c r="I70" s="246"/>
      <c r="J70" s="45">
        <v>840</v>
      </c>
      <c r="K70" s="69">
        <v>0</v>
      </c>
      <c r="L70" s="71">
        <f t="shared" si="5"/>
        <v>100</v>
      </c>
      <c r="M70" s="37"/>
    </row>
    <row r="71" spans="1:13" x14ac:dyDescent="0.2">
      <c r="A71" s="43">
        <v>32393</v>
      </c>
      <c r="B71" s="52" t="s">
        <v>282</v>
      </c>
      <c r="C71" s="43"/>
      <c r="D71" s="45"/>
      <c r="E71" s="45">
        <v>0</v>
      </c>
      <c r="F71" s="45"/>
      <c r="G71" s="45">
        <v>500</v>
      </c>
      <c r="H71" s="263">
        <v>530</v>
      </c>
      <c r="I71" s="264"/>
      <c r="J71" s="45">
        <v>468.15</v>
      </c>
      <c r="K71" s="69">
        <v>0</v>
      </c>
      <c r="L71" s="71">
        <f t="shared" si="5"/>
        <v>88.330188679245282</v>
      </c>
      <c r="M71" s="37"/>
    </row>
    <row r="72" spans="1:13" x14ac:dyDescent="0.2">
      <c r="A72" s="43">
        <v>32399</v>
      </c>
      <c r="B72" s="52" t="s">
        <v>545</v>
      </c>
      <c r="C72" s="43"/>
      <c r="D72" s="45"/>
      <c r="E72" s="45">
        <v>0</v>
      </c>
      <c r="F72" s="45"/>
      <c r="G72" s="45">
        <v>0</v>
      </c>
      <c r="H72" s="263">
        <v>2150</v>
      </c>
      <c r="I72" s="264"/>
      <c r="J72" s="45">
        <v>2112</v>
      </c>
      <c r="K72" s="69">
        <v>0</v>
      </c>
      <c r="L72" s="71">
        <f t="shared" si="5"/>
        <v>98.232558139534888</v>
      </c>
      <c r="M72" s="37"/>
    </row>
    <row r="73" spans="1:13" x14ac:dyDescent="0.2">
      <c r="A73" s="43">
        <v>32941</v>
      </c>
      <c r="B73" s="52" t="s">
        <v>542</v>
      </c>
      <c r="C73" s="43"/>
      <c r="D73" s="45"/>
      <c r="E73" s="45">
        <v>0</v>
      </c>
      <c r="F73" s="45"/>
      <c r="G73" s="45">
        <v>200</v>
      </c>
      <c r="H73" s="263">
        <v>183</v>
      </c>
      <c r="I73" s="264"/>
      <c r="J73" s="45">
        <v>183</v>
      </c>
      <c r="K73" s="69">
        <v>0</v>
      </c>
      <c r="L73" s="71">
        <f t="shared" si="5"/>
        <v>100</v>
      </c>
      <c r="M73" s="37"/>
    </row>
    <row r="74" spans="1:13" x14ac:dyDescent="0.2">
      <c r="A74" s="43" t="s">
        <v>260</v>
      </c>
      <c r="B74" s="244" t="s">
        <v>261</v>
      </c>
      <c r="C74" s="244"/>
      <c r="D74" s="45">
        <v>0</v>
      </c>
      <c r="E74" s="45">
        <v>0</v>
      </c>
      <c r="F74" s="245">
        <v>50</v>
      </c>
      <c r="G74" s="245"/>
      <c r="H74" s="246">
        <v>150</v>
      </c>
      <c r="I74" s="246"/>
      <c r="J74" s="45">
        <v>106.36</v>
      </c>
      <c r="K74" s="69">
        <v>0</v>
      </c>
      <c r="L74" s="71">
        <f t="shared" si="5"/>
        <v>70.906666666666666</v>
      </c>
      <c r="M74" s="37"/>
    </row>
    <row r="75" spans="1:13" x14ac:dyDescent="0.2">
      <c r="A75" s="43">
        <v>32953</v>
      </c>
      <c r="B75" s="52" t="s">
        <v>559</v>
      </c>
      <c r="C75" s="43"/>
      <c r="D75" s="45"/>
      <c r="E75" s="45">
        <v>0</v>
      </c>
      <c r="F75" s="45"/>
      <c r="G75" s="45">
        <v>100</v>
      </c>
      <c r="H75" s="147"/>
      <c r="I75" s="147">
        <v>0</v>
      </c>
      <c r="J75" s="45">
        <v>0</v>
      </c>
      <c r="K75" s="69">
        <v>0</v>
      </c>
      <c r="L75" s="71">
        <v>0</v>
      </c>
      <c r="M75" s="37"/>
    </row>
    <row r="76" spans="1:13" x14ac:dyDescent="0.2">
      <c r="A76" s="43" t="s">
        <v>263</v>
      </c>
      <c r="B76" s="255" t="s">
        <v>264</v>
      </c>
      <c r="C76" s="255"/>
      <c r="D76" s="45">
        <v>17</v>
      </c>
      <c r="E76" s="45">
        <v>17</v>
      </c>
      <c r="F76" s="245">
        <v>1000</v>
      </c>
      <c r="G76" s="245"/>
      <c r="H76" s="246">
        <v>85</v>
      </c>
      <c r="I76" s="246"/>
      <c r="J76" s="45">
        <v>52</v>
      </c>
      <c r="K76" s="69">
        <f t="shared" si="4"/>
        <v>305.88235294117646</v>
      </c>
      <c r="L76" s="71">
        <f t="shared" si="5"/>
        <v>61.176470588235297</v>
      </c>
      <c r="M76" s="37"/>
    </row>
    <row r="77" spans="1:13" x14ac:dyDescent="0.2">
      <c r="A77" s="43" t="s">
        <v>265</v>
      </c>
      <c r="B77" s="244" t="s">
        <v>40</v>
      </c>
      <c r="C77" s="244"/>
      <c r="D77" s="45">
        <v>555.98</v>
      </c>
      <c r="E77" s="45">
        <v>555.98</v>
      </c>
      <c r="F77" s="245">
        <v>950</v>
      </c>
      <c r="G77" s="245"/>
      <c r="H77" s="246">
        <v>0</v>
      </c>
      <c r="I77" s="246"/>
      <c r="J77" s="45">
        <v>0</v>
      </c>
      <c r="K77" s="69">
        <f t="shared" si="4"/>
        <v>0</v>
      </c>
      <c r="L77" s="71">
        <v>0</v>
      </c>
      <c r="M77" s="37"/>
    </row>
    <row r="78" spans="1:13" x14ac:dyDescent="0.2">
      <c r="A78" s="43" t="s">
        <v>266</v>
      </c>
      <c r="B78" s="244" t="s">
        <v>267</v>
      </c>
      <c r="C78" s="244"/>
      <c r="D78" s="45">
        <v>1037.3</v>
      </c>
      <c r="E78" s="45">
        <v>1037.3</v>
      </c>
      <c r="F78" s="245">
        <v>1300</v>
      </c>
      <c r="G78" s="245"/>
      <c r="H78" s="246">
        <v>1200</v>
      </c>
      <c r="I78" s="246"/>
      <c r="J78" s="45">
        <v>1115.6400000000001</v>
      </c>
      <c r="K78" s="69">
        <f t="shared" si="4"/>
        <v>107.55229923840741</v>
      </c>
      <c r="L78" s="71">
        <f t="shared" si="5"/>
        <v>92.970000000000013</v>
      </c>
      <c r="M78" s="37"/>
    </row>
    <row r="79" spans="1:13" x14ac:dyDescent="0.2">
      <c r="A79" s="43" t="s">
        <v>268</v>
      </c>
      <c r="B79" s="244" t="s">
        <v>269</v>
      </c>
      <c r="C79" s="244"/>
      <c r="D79" s="45">
        <v>29.88</v>
      </c>
      <c r="E79" s="45">
        <v>29.88</v>
      </c>
      <c r="F79" s="245">
        <v>50</v>
      </c>
      <c r="G79" s="245"/>
      <c r="H79" s="246">
        <v>22.3</v>
      </c>
      <c r="I79" s="246"/>
      <c r="J79" s="45">
        <v>9.9600000000000009</v>
      </c>
      <c r="K79" s="69">
        <f t="shared" si="4"/>
        <v>33.333333333333336</v>
      </c>
      <c r="L79" s="71">
        <f t="shared" si="5"/>
        <v>44.663677130044846</v>
      </c>
      <c r="M79" s="37"/>
    </row>
    <row r="80" spans="1:13" x14ac:dyDescent="0.2">
      <c r="A80" s="43" t="s">
        <v>270</v>
      </c>
      <c r="B80" s="244" t="s">
        <v>271</v>
      </c>
      <c r="C80" s="244"/>
      <c r="D80" s="45">
        <v>0</v>
      </c>
      <c r="E80" s="45">
        <v>0</v>
      </c>
      <c r="F80" s="245">
        <v>1000</v>
      </c>
      <c r="G80" s="245"/>
      <c r="H80" s="246">
        <v>2462.5</v>
      </c>
      <c r="I80" s="246"/>
      <c r="J80" s="45">
        <v>2462.5</v>
      </c>
      <c r="K80" s="69">
        <v>0</v>
      </c>
      <c r="L80" s="71">
        <f t="shared" si="5"/>
        <v>100</v>
      </c>
      <c r="M80" s="37"/>
    </row>
    <row r="81" spans="1:13" x14ac:dyDescent="0.2">
      <c r="A81" s="43">
        <v>42212</v>
      </c>
      <c r="B81" s="52" t="s">
        <v>511</v>
      </c>
      <c r="C81" s="43"/>
      <c r="D81" s="45"/>
      <c r="E81" s="45">
        <v>0</v>
      </c>
      <c r="F81" s="45"/>
      <c r="G81" s="45">
        <v>0</v>
      </c>
      <c r="H81" s="247">
        <v>2869.68</v>
      </c>
      <c r="I81" s="248"/>
      <c r="J81" s="45">
        <v>2869.68</v>
      </c>
      <c r="K81" s="69">
        <v>0</v>
      </c>
      <c r="L81" s="71">
        <f t="shared" si="5"/>
        <v>100</v>
      </c>
      <c r="M81" s="37"/>
    </row>
    <row r="82" spans="1:13" x14ac:dyDescent="0.2">
      <c r="A82" s="43" t="s">
        <v>272</v>
      </c>
      <c r="B82" s="244" t="s">
        <v>273</v>
      </c>
      <c r="C82" s="244"/>
      <c r="D82" s="45">
        <v>0</v>
      </c>
      <c r="E82" s="45">
        <v>0</v>
      </c>
      <c r="F82" s="245">
        <v>1500</v>
      </c>
      <c r="G82" s="245"/>
      <c r="H82" s="246">
        <v>18000</v>
      </c>
      <c r="I82" s="246"/>
      <c r="J82" s="45">
        <v>17075.59</v>
      </c>
      <c r="K82" s="69">
        <v>0</v>
      </c>
      <c r="L82" s="71">
        <f t="shared" si="5"/>
        <v>94.864388888888882</v>
      </c>
      <c r="M82" s="37"/>
    </row>
    <row r="83" spans="1:13" x14ac:dyDescent="0.2">
      <c r="A83" s="43" t="s">
        <v>274</v>
      </c>
      <c r="B83" s="244" t="s">
        <v>275</v>
      </c>
      <c r="C83" s="244"/>
      <c r="D83" s="45">
        <v>179.2</v>
      </c>
      <c r="E83" s="45">
        <v>179.2</v>
      </c>
      <c r="F83" s="245">
        <v>0</v>
      </c>
      <c r="G83" s="245"/>
      <c r="H83" s="246">
        <v>0</v>
      </c>
      <c r="I83" s="246"/>
      <c r="J83" s="45">
        <v>0</v>
      </c>
      <c r="K83" s="69">
        <f t="shared" si="4"/>
        <v>0</v>
      </c>
      <c r="L83" s="71">
        <v>0</v>
      </c>
      <c r="M83" s="37"/>
    </row>
    <row r="84" spans="1:13" x14ac:dyDescent="0.2">
      <c r="A84" s="43">
        <v>42259</v>
      </c>
      <c r="B84" s="52" t="s">
        <v>546</v>
      </c>
      <c r="C84" s="43"/>
      <c r="D84" s="45"/>
      <c r="E84" s="45">
        <v>0</v>
      </c>
      <c r="F84" s="45"/>
      <c r="G84" s="45">
        <v>0</v>
      </c>
      <c r="H84" s="112"/>
      <c r="I84" s="113">
        <v>3060</v>
      </c>
      <c r="J84" s="45">
        <v>3060</v>
      </c>
      <c r="K84" s="69">
        <v>0</v>
      </c>
      <c r="L84" s="71">
        <v>0</v>
      </c>
      <c r="M84" s="37"/>
    </row>
    <row r="85" spans="1:13" x14ac:dyDescent="0.2">
      <c r="A85" s="43">
        <v>42273</v>
      </c>
      <c r="B85" s="52" t="s">
        <v>279</v>
      </c>
      <c r="C85" s="43"/>
      <c r="D85" s="45"/>
      <c r="E85" s="45">
        <v>0</v>
      </c>
      <c r="F85" s="45"/>
      <c r="G85" s="45">
        <v>1000</v>
      </c>
      <c r="H85" s="263">
        <v>2102</v>
      </c>
      <c r="I85" s="264"/>
      <c r="J85" s="45">
        <v>2101.25</v>
      </c>
      <c r="K85" s="69">
        <v>0</v>
      </c>
      <c r="L85" s="71">
        <f t="shared" si="5"/>
        <v>99.964319695528076</v>
      </c>
      <c r="M85" s="37"/>
    </row>
    <row r="86" spans="1:13" x14ac:dyDescent="0.2">
      <c r="A86" s="43" t="s">
        <v>276</v>
      </c>
      <c r="B86" s="244" t="s">
        <v>27</v>
      </c>
      <c r="C86" s="244"/>
      <c r="D86" s="45">
        <v>3750</v>
      </c>
      <c r="E86" s="45">
        <v>3750</v>
      </c>
      <c r="F86" s="245">
        <v>5500</v>
      </c>
      <c r="G86" s="245"/>
      <c r="H86" s="246">
        <v>3506.25</v>
      </c>
      <c r="I86" s="246"/>
      <c r="J86" s="45">
        <v>3506.25</v>
      </c>
      <c r="K86" s="69">
        <f t="shared" si="4"/>
        <v>93.5</v>
      </c>
      <c r="L86" s="71">
        <f t="shared" si="5"/>
        <v>100</v>
      </c>
      <c r="M86" s="37"/>
    </row>
    <row r="87" spans="1:13" ht="12.75" customHeight="1" x14ac:dyDescent="0.2">
      <c r="A87" s="261" t="s">
        <v>284</v>
      </c>
      <c r="B87" s="262"/>
      <c r="C87" s="262"/>
      <c r="D87" s="49">
        <v>124367.48</v>
      </c>
      <c r="E87" s="49">
        <v>124367.48</v>
      </c>
      <c r="F87" s="48"/>
      <c r="G87" s="48">
        <f>SUM(F25:G86)</f>
        <v>217000</v>
      </c>
      <c r="H87" s="277">
        <f>SUM(H25:I86)</f>
        <v>272605.56999999995</v>
      </c>
      <c r="I87" s="278"/>
      <c r="J87" s="48">
        <f>SUM(J25:J86)</f>
        <v>219025.18000000002</v>
      </c>
      <c r="K87" s="155">
        <f t="shared" si="4"/>
        <v>176.11129533218815</v>
      </c>
      <c r="L87" s="156">
        <f t="shared" si="5"/>
        <v>80.345086125716378</v>
      </c>
      <c r="M87" s="35"/>
    </row>
    <row r="88" spans="1:13" ht="24.75" customHeight="1" x14ac:dyDescent="0.2">
      <c r="A88" s="252" t="s">
        <v>277</v>
      </c>
      <c r="B88" s="252"/>
      <c r="C88" s="252"/>
      <c r="D88" s="252"/>
      <c r="E88" s="252"/>
      <c r="F88" s="252"/>
      <c r="G88" s="252"/>
      <c r="H88" s="252"/>
      <c r="I88" s="252"/>
      <c r="J88" s="252"/>
      <c r="K88" s="252"/>
      <c r="L88" s="252"/>
      <c r="M88" s="33"/>
    </row>
    <row r="89" spans="1:13" x14ac:dyDescent="0.2">
      <c r="A89" s="43" t="s">
        <v>170</v>
      </c>
      <c r="B89" s="244" t="s">
        <v>171</v>
      </c>
      <c r="C89" s="244"/>
      <c r="D89" s="45">
        <v>139377.47</v>
      </c>
      <c r="E89" s="45">
        <v>139377.47</v>
      </c>
      <c r="F89" s="245">
        <v>0</v>
      </c>
      <c r="G89" s="245"/>
      <c r="H89" s="259">
        <v>128000</v>
      </c>
      <c r="I89" s="259"/>
      <c r="J89" s="45">
        <v>129688</v>
      </c>
      <c r="K89" s="69">
        <f t="shared" si="4"/>
        <v>93.048037103844678</v>
      </c>
      <c r="L89" s="71">
        <f t="shared" si="5"/>
        <v>101.31874999999999</v>
      </c>
      <c r="M89" s="37"/>
    </row>
    <row r="90" spans="1:13" x14ac:dyDescent="0.2">
      <c r="A90" s="43" t="s">
        <v>181</v>
      </c>
      <c r="B90" s="244" t="s">
        <v>37</v>
      </c>
      <c r="C90" s="244"/>
      <c r="D90" s="45">
        <v>676</v>
      </c>
      <c r="E90" s="45">
        <v>676</v>
      </c>
      <c r="F90" s="245">
        <v>0</v>
      </c>
      <c r="G90" s="245"/>
      <c r="H90" s="259">
        <v>0</v>
      </c>
      <c r="I90" s="259"/>
      <c r="J90" s="45">
        <v>0</v>
      </c>
      <c r="K90" s="69">
        <f t="shared" si="4"/>
        <v>0</v>
      </c>
      <c r="L90" s="71">
        <v>0</v>
      </c>
      <c r="M90" s="37"/>
    </row>
    <row r="91" spans="1:13" x14ac:dyDescent="0.2">
      <c r="A91" s="43" t="s">
        <v>194</v>
      </c>
      <c r="B91" s="244" t="s">
        <v>195</v>
      </c>
      <c r="C91" s="244"/>
      <c r="D91" s="45">
        <v>1418.2</v>
      </c>
      <c r="E91" s="45">
        <v>1418.2</v>
      </c>
      <c r="F91" s="245">
        <v>4000</v>
      </c>
      <c r="G91" s="245"/>
      <c r="H91" s="259">
        <v>2793.94</v>
      </c>
      <c r="I91" s="259"/>
      <c r="J91" s="45">
        <v>1635.17</v>
      </c>
      <c r="K91" s="69">
        <f t="shared" ref="K91:K94" si="6">J91/E91*100</f>
        <v>115.29897052601889</v>
      </c>
      <c r="L91" s="71">
        <f t="shared" ref="L91:L94" si="7">J91/H91*100</f>
        <v>58.525594679914384</v>
      </c>
      <c r="M91" s="37"/>
    </row>
    <row r="92" spans="1:13" x14ac:dyDescent="0.2">
      <c r="A92" s="43" t="s">
        <v>235</v>
      </c>
      <c r="B92" s="244" t="s">
        <v>236</v>
      </c>
      <c r="C92" s="244"/>
      <c r="D92" s="45">
        <v>2043.65</v>
      </c>
      <c r="E92" s="45">
        <v>2043.65</v>
      </c>
      <c r="F92" s="245">
        <v>3000</v>
      </c>
      <c r="G92" s="245"/>
      <c r="H92" s="259">
        <v>3069.86</v>
      </c>
      <c r="I92" s="259"/>
      <c r="J92" s="45">
        <v>3092.83</v>
      </c>
      <c r="K92" s="69">
        <f t="shared" si="6"/>
        <v>151.33853644215009</v>
      </c>
      <c r="L92" s="71">
        <f t="shared" si="7"/>
        <v>100.74824259086732</v>
      </c>
      <c r="M92" s="37"/>
    </row>
    <row r="93" spans="1:13" x14ac:dyDescent="0.2">
      <c r="A93" s="43" t="s">
        <v>278</v>
      </c>
      <c r="B93" s="244" t="s">
        <v>279</v>
      </c>
      <c r="C93" s="244"/>
      <c r="D93" s="45">
        <v>878.55</v>
      </c>
      <c r="E93" s="45">
        <v>878.55</v>
      </c>
      <c r="F93" s="245">
        <v>1000</v>
      </c>
      <c r="G93" s="245"/>
      <c r="H93" s="259">
        <v>0</v>
      </c>
      <c r="I93" s="259"/>
      <c r="J93" s="45">
        <v>0</v>
      </c>
      <c r="K93" s="69">
        <f t="shared" si="6"/>
        <v>0</v>
      </c>
      <c r="L93" s="71">
        <v>0</v>
      </c>
      <c r="M93" s="37"/>
    </row>
    <row r="94" spans="1:13" ht="12.75" customHeight="1" x14ac:dyDescent="0.2">
      <c r="A94" s="251" t="s">
        <v>285</v>
      </c>
      <c r="B94" s="252"/>
      <c r="C94" s="252"/>
      <c r="D94" s="252"/>
      <c r="E94" s="50">
        <v>144393.87</v>
      </c>
      <c r="F94" s="256">
        <f>SUM(F89:G93)</f>
        <v>8000</v>
      </c>
      <c r="G94" s="256"/>
      <c r="H94" s="256">
        <f>SUM(H89:I93)</f>
        <v>133863.79999999999</v>
      </c>
      <c r="I94" s="256"/>
      <c r="J94" s="157">
        <v>134416</v>
      </c>
      <c r="K94" s="158">
        <f t="shared" si="6"/>
        <v>93.089824381048871</v>
      </c>
      <c r="L94" s="159">
        <f t="shared" si="7"/>
        <v>100.4125088336055</v>
      </c>
      <c r="M94" s="35"/>
    </row>
    <row r="95" spans="1:13" ht="12.75" customHeight="1" x14ac:dyDescent="0.2">
      <c r="A95" s="260" t="s">
        <v>280</v>
      </c>
      <c r="B95" s="260"/>
      <c r="C95" s="260"/>
      <c r="D95" s="260"/>
      <c r="E95" s="260"/>
      <c r="F95" s="260"/>
      <c r="G95" s="260"/>
      <c r="H95" s="260"/>
      <c r="I95" s="260"/>
      <c r="J95" s="260"/>
      <c r="K95" s="260"/>
      <c r="L95" s="260"/>
      <c r="M95" s="33"/>
    </row>
    <row r="96" spans="1:13" x14ac:dyDescent="0.2">
      <c r="A96" s="43" t="s">
        <v>190</v>
      </c>
      <c r="B96" s="255" t="s">
        <v>191</v>
      </c>
      <c r="C96" s="255"/>
      <c r="D96" s="45">
        <v>431.35</v>
      </c>
      <c r="E96" s="45">
        <v>431.35</v>
      </c>
      <c r="F96" s="245">
        <v>0</v>
      </c>
      <c r="G96" s="245"/>
      <c r="H96" s="254">
        <v>0</v>
      </c>
      <c r="I96" s="254"/>
      <c r="J96" s="45">
        <v>0</v>
      </c>
      <c r="K96" s="69">
        <f t="shared" ref="K96:K102" si="8">J96/E96*100</f>
        <v>0</v>
      </c>
      <c r="L96" s="71">
        <v>0</v>
      </c>
      <c r="M96" s="37"/>
    </row>
    <row r="97" spans="1:13" ht="25.5" x14ac:dyDescent="0.2">
      <c r="A97" s="43">
        <v>32219</v>
      </c>
      <c r="B97" s="98" t="s">
        <v>543</v>
      </c>
      <c r="C97" s="97"/>
      <c r="D97" s="45"/>
      <c r="E97" s="45">
        <v>0</v>
      </c>
      <c r="F97" s="45"/>
      <c r="G97" s="45">
        <v>3000</v>
      </c>
      <c r="H97" s="257">
        <v>0</v>
      </c>
      <c r="I97" s="258"/>
      <c r="J97" s="45">
        <v>0</v>
      </c>
      <c r="K97" s="69">
        <v>0</v>
      </c>
      <c r="L97" s="71">
        <v>0</v>
      </c>
      <c r="M97" s="37"/>
    </row>
    <row r="98" spans="1:13" x14ac:dyDescent="0.2">
      <c r="A98" s="43" t="s">
        <v>235</v>
      </c>
      <c r="B98" s="244" t="s">
        <v>236</v>
      </c>
      <c r="C98" s="244"/>
      <c r="D98" s="45">
        <v>126.94</v>
      </c>
      <c r="E98" s="45">
        <v>126.94</v>
      </c>
      <c r="F98" s="245">
        <v>2000</v>
      </c>
      <c r="G98" s="245"/>
      <c r="H98" s="254">
        <v>0</v>
      </c>
      <c r="I98" s="254"/>
      <c r="J98" s="45">
        <v>0</v>
      </c>
      <c r="K98" s="69">
        <f t="shared" si="8"/>
        <v>0</v>
      </c>
      <c r="L98" s="71">
        <v>0</v>
      </c>
      <c r="M98" s="37"/>
    </row>
    <row r="99" spans="1:13" x14ac:dyDescent="0.2">
      <c r="A99" s="43" t="s">
        <v>281</v>
      </c>
      <c r="B99" s="244" t="s">
        <v>282</v>
      </c>
      <c r="C99" s="244"/>
      <c r="D99" s="45">
        <v>500</v>
      </c>
      <c r="E99" s="45">
        <v>500</v>
      </c>
      <c r="F99" s="245">
        <v>1000</v>
      </c>
      <c r="G99" s="245"/>
      <c r="H99" s="254">
        <v>0</v>
      </c>
      <c r="I99" s="254"/>
      <c r="J99" s="45">
        <v>0</v>
      </c>
      <c r="K99" s="69">
        <f t="shared" si="8"/>
        <v>0</v>
      </c>
      <c r="L99" s="71">
        <v>0</v>
      </c>
      <c r="M99" s="37"/>
    </row>
    <row r="100" spans="1:13" x14ac:dyDescent="0.2">
      <c r="A100" s="43" t="s">
        <v>270</v>
      </c>
      <c r="B100" s="244" t="s">
        <v>271</v>
      </c>
      <c r="C100" s="244"/>
      <c r="D100" s="45">
        <v>2208.44</v>
      </c>
      <c r="E100" s="45">
        <v>2208.44</v>
      </c>
      <c r="F100" s="245">
        <v>0</v>
      </c>
      <c r="G100" s="245"/>
      <c r="H100" s="254">
        <v>0</v>
      </c>
      <c r="I100" s="254"/>
      <c r="J100" s="45">
        <v>0</v>
      </c>
      <c r="K100" s="69">
        <f t="shared" si="8"/>
        <v>0</v>
      </c>
      <c r="L100" s="71">
        <v>0</v>
      </c>
      <c r="M100" s="37"/>
    </row>
    <row r="101" spans="1:13" x14ac:dyDescent="0.2">
      <c r="A101" s="43" t="s">
        <v>278</v>
      </c>
      <c r="B101" s="244" t="s">
        <v>279</v>
      </c>
      <c r="C101" s="244"/>
      <c r="D101" s="45">
        <v>1891.56</v>
      </c>
      <c r="E101" s="45">
        <v>1891.56</v>
      </c>
      <c r="F101" s="245">
        <v>1500</v>
      </c>
      <c r="G101" s="245"/>
      <c r="H101" s="254">
        <v>0</v>
      </c>
      <c r="I101" s="254"/>
      <c r="J101" s="45">
        <v>0</v>
      </c>
      <c r="K101" s="69">
        <f t="shared" si="8"/>
        <v>0</v>
      </c>
      <c r="L101" s="71">
        <v>0</v>
      </c>
      <c r="M101" s="37"/>
    </row>
    <row r="102" spans="1:13" ht="12.75" customHeight="1" x14ac:dyDescent="0.2">
      <c r="A102" s="249" t="s">
        <v>288</v>
      </c>
      <c r="B102" s="250"/>
      <c r="C102" s="250"/>
      <c r="D102" s="151">
        <v>5158.29</v>
      </c>
      <c r="E102" s="151">
        <v>5158.29</v>
      </c>
      <c r="F102" s="253">
        <f>SUM(F96:G101)</f>
        <v>7500</v>
      </c>
      <c r="G102" s="253"/>
      <c r="H102" s="253">
        <f>SUM(H96:I101)</f>
        <v>0</v>
      </c>
      <c r="I102" s="253"/>
      <c r="J102" s="152">
        <f>SUM(J96:J101)</f>
        <v>0</v>
      </c>
      <c r="K102" s="153">
        <f t="shared" si="8"/>
        <v>0</v>
      </c>
      <c r="L102" s="154">
        <v>0</v>
      </c>
      <c r="M102" s="35"/>
    </row>
    <row r="103" spans="1:13" x14ac:dyDescent="0.2">
      <c r="L103" s="31"/>
    </row>
  </sheetData>
  <mergeCells count="247">
    <mergeCell ref="H85:I85"/>
    <mergeCell ref="H87:I87"/>
    <mergeCell ref="B14:C14"/>
    <mergeCell ref="F11:G11"/>
    <mergeCell ref="H11:I11"/>
    <mergeCell ref="A1:L1"/>
    <mergeCell ref="A3:C3"/>
    <mergeCell ref="F9:G9"/>
    <mergeCell ref="H9:I9"/>
    <mergeCell ref="B5:C6"/>
    <mergeCell ref="D5:E6"/>
    <mergeCell ref="F5:G6"/>
    <mergeCell ref="H5:I6"/>
    <mergeCell ref="J5:J6"/>
    <mergeCell ref="D3:E3"/>
    <mergeCell ref="F3:G3"/>
    <mergeCell ref="H3:I3"/>
    <mergeCell ref="A5:A6"/>
    <mergeCell ref="K5:K6"/>
    <mergeCell ref="L5:L6"/>
    <mergeCell ref="B7:C7"/>
    <mergeCell ref="D7:E7"/>
    <mergeCell ref="F7:G7"/>
    <mergeCell ref="H7:I7"/>
    <mergeCell ref="A8:L8"/>
    <mergeCell ref="A2:L2"/>
    <mergeCell ref="F10:G10"/>
    <mergeCell ref="H10:I10"/>
    <mergeCell ref="F16:G16"/>
    <mergeCell ref="H16:I16"/>
    <mergeCell ref="H15:I15"/>
    <mergeCell ref="F14:G14"/>
    <mergeCell ref="H14:I14"/>
    <mergeCell ref="F13:G13"/>
    <mergeCell ref="H13:I13"/>
    <mergeCell ref="F12:G12"/>
    <mergeCell ref="H12:I12"/>
    <mergeCell ref="D19:E19"/>
    <mergeCell ref="F19:G19"/>
    <mergeCell ref="H19:I19"/>
    <mergeCell ref="A20:L20"/>
    <mergeCell ref="F18:G18"/>
    <mergeCell ref="H18:I18"/>
    <mergeCell ref="A19:C19"/>
    <mergeCell ref="F17:G17"/>
    <mergeCell ref="H17:I17"/>
    <mergeCell ref="H23:I23"/>
    <mergeCell ref="A24:L24"/>
    <mergeCell ref="B22:C22"/>
    <mergeCell ref="F22:G22"/>
    <mergeCell ref="H22:I22"/>
    <mergeCell ref="B21:C21"/>
    <mergeCell ref="F21:G21"/>
    <mergeCell ref="H21:I21"/>
    <mergeCell ref="A23:C23"/>
    <mergeCell ref="B28:C28"/>
    <mergeCell ref="F28:G28"/>
    <mergeCell ref="H28:I28"/>
    <mergeCell ref="B26:C26"/>
    <mergeCell ref="F26:G26"/>
    <mergeCell ref="H26:I26"/>
    <mergeCell ref="B25:C25"/>
    <mergeCell ref="F25:G25"/>
    <mergeCell ref="H25:I25"/>
    <mergeCell ref="B31:C31"/>
    <mergeCell ref="F31:G31"/>
    <mergeCell ref="H31:I31"/>
    <mergeCell ref="B30:C30"/>
    <mergeCell ref="F30:G30"/>
    <mergeCell ref="H30:I30"/>
    <mergeCell ref="B29:C29"/>
    <mergeCell ref="F29:G29"/>
    <mergeCell ref="H29:I29"/>
    <mergeCell ref="B34:C34"/>
    <mergeCell ref="F34:G34"/>
    <mergeCell ref="H34:I34"/>
    <mergeCell ref="B33:C33"/>
    <mergeCell ref="F33:G33"/>
    <mergeCell ref="H33:I33"/>
    <mergeCell ref="B32:C32"/>
    <mergeCell ref="F32:G32"/>
    <mergeCell ref="H32:I32"/>
    <mergeCell ref="B37:C37"/>
    <mergeCell ref="F37:G37"/>
    <mergeCell ref="H37:I37"/>
    <mergeCell ref="B36:C36"/>
    <mergeCell ref="F36:G36"/>
    <mergeCell ref="H36:I36"/>
    <mergeCell ref="B35:C35"/>
    <mergeCell ref="F35:G35"/>
    <mergeCell ref="H35:I35"/>
    <mergeCell ref="B40:C40"/>
    <mergeCell ref="F40:G40"/>
    <mergeCell ref="H40:I40"/>
    <mergeCell ref="B39:C39"/>
    <mergeCell ref="F39:G39"/>
    <mergeCell ref="H39:I39"/>
    <mergeCell ref="B38:C38"/>
    <mergeCell ref="F38:G38"/>
    <mergeCell ref="H38:I38"/>
    <mergeCell ref="B43:C43"/>
    <mergeCell ref="F43:G43"/>
    <mergeCell ref="H43:I43"/>
    <mergeCell ref="B42:C42"/>
    <mergeCell ref="F42:G42"/>
    <mergeCell ref="H42:I42"/>
    <mergeCell ref="B41:C41"/>
    <mergeCell ref="F41:G41"/>
    <mergeCell ref="H41:I41"/>
    <mergeCell ref="B46:C46"/>
    <mergeCell ref="F46:G46"/>
    <mergeCell ref="H46:I46"/>
    <mergeCell ref="B45:C45"/>
    <mergeCell ref="F45:G45"/>
    <mergeCell ref="H45:I45"/>
    <mergeCell ref="B44:C44"/>
    <mergeCell ref="F44:G44"/>
    <mergeCell ref="H44:I44"/>
    <mergeCell ref="B49:C49"/>
    <mergeCell ref="F49:G49"/>
    <mergeCell ref="H49:I49"/>
    <mergeCell ref="B48:C48"/>
    <mergeCell ref="F48:G48"/>
    <mergeCell ref="H48:I48"/>
    <mergeCell ref="B47:C47"/>
    <mergeCell ref="F47:G47"/>
    <mergeCell ref="H47:I47"/>
    <mergeCell ref="B52:C52"/>
    <mergeCell ref="F52:G52"/>
    <mergeCell ref="H52:I52"/>
    <mergeCell ref="B51:C51"/>
    <mergeCell ref="F51:G51"/>
    <mergeCell ref="H51:I51"/>
    <mergeCell ref="B50:C50"/>
    <mergeCell ref="F50:G50"/>
    <mergeCell ref="H50:I50"/>
    <mergeCell ref="B55:C55"/>
    <mergeCell ref="F55:G55"/>
    <mergeCell ref="H55:I55"/>
    <mergeCell ref="B54:C54"/>
    <mergeCell ref="F54:G54"/>
    <mergeCell ref="H54:I54"/>
    <mergeCell ref="B53:C53"/>
    <mergeCell ref="F53:G53"/>
    <mergeCell ref="H53:I53"/>
    <mergeCell ref="B60:C60"/>
    <mergeCell ref="F60:G60"/>
    <mergeCell ref="H60:I60"/>
    <mergeCell ref="B57:C57"/>
    <mergeCell ref="F57:G57"/>
    <mergeCell ref="H57:I57"/>
    <mergeCell ref="B56:C56"/>
    <mergeCell ref="F56:G56"/>
    <mergeCell ref="H56:I56"/>
    <mergeCell ref="H59:I59"/>
    <mergeCell ref="B63:C63"/>
    <mergeCell ref="F63:G63"/>
    <mergeCell ref="H63:I63"/>
    <mergeCell ref="B62:C62"/>
    <mergeCell ref="F62:G62"/>
    <mergeCell ref="H62:I62"/>
    <mergeCell ref="B61:C61"/>
    <mergeCell ref="F61:G61"/>
    <mergeCell ref="H61:I61"/>
    <mergeCell ref="B68:C68"/>
    <mergeCell ref="F68:G68"/>
    <mergeCell ref="H68:I68"/>
    <mergeCell ref="B67:C67"/>
    <mergeCell ref="F67:G67"/>
    <mergeCell ref="H67:I67"/>
    <mergeCell ref="B66:C66"/>
    <mergeCell ref="F66:G66"/>
    <mergeCell ref="H66:I66"/>
    <mergeCell ref="B76:C76"/>
    <mergeCell ref="F76:G76"/>
    <mergeCell ref="H76:I76"/>
    <mergeCell ref="B74:C74"/>
    <mergeCell ref="F74:G74"/>
    <mergeCell ref="H74:I74"/>
    <mergeCell ref="B70:C70"/>
    <mergeCell ref="F70:G70"/>
    <mergeCell ref="H70:I70"/>
    <mergeCell ref="H71:I71"/>
    <mergeCell ref="H72:I72"/>
    <mergeCell ref="H73:I73"/>
    <mergeCell ref="A88:L88"/>
    <mergeCell ref="B86:C86"/>
    <mergeCell ref="F86:G86"/>
    <mergeCell ref="H86:I86"/>
    <mergeCell ref="A87:C87"/>
    <mergeCell ref="B91:C91"/>
    <mergeCell ref="F91:G91"/>
    <mergeCell ref="H91:I91"/>
    <mergeCell ref="B90:C90"/>
    <mergeCell ref="F90:G90"/>
    <mergeCell ref="H90:I90"/>
    <mergeCell ref="B93:C93"/>
    <mergeCell ref="F93:G93"/>
    <mergeCell ref="H93:I93"/>
    <mergeCell ref="B92:C92"/>
    <mergeCell ref="F92:G92"/>
    <mergeCell ref="H92:I92"/>
    <mergeCell ref="A95:L95"/>
    <mergeCell ref="B89:C89"/>
    <mergeCell ref="F89:G89"/>
    <mergeCell ref="H89:I89"/>
    <mergeCell ref="A102:C102"/>
    <mergeCell ref="A94:D94"/>
    <mergeCell ref="F102:G102"/>
    <mergeCell ref="H102:I102"/>
    <mergeCell ref="B101:C101"/>
    <mergeCell ref="F101:G101"/>
    <mergeCell ref="H101:I101"/>
    <mergeCell ref="B100:C100"/>
    <mergeCell ref="F100:G100"/>
    <mergeCell ref="H100:I100"/>
    <mergeCell ref="B99:C99"/>
    <mergeCell ref="F99:G99"/>
    <mergeCell ref="H99:I99"/>
    <mergeCell ref="B98:C98"/>
    <mergeCell ref="F98:G98"/>
    <mergeCell ref="H98:I98"/>
    <mergeCell ref="B96:C96"/>
    <mergeCell ref="F96:G96"/>
    <mergeCell ref="H96:I96"/>
    <mergeCell ref="F94:G94"/>
    <mergeCell ref="H94:I94"/>
    <mergeCell ref="H97:I97"/>
    <mergeCell ref="B83:C83"/>
    <mergeCell ref="F83:G83"/>
    <mergeCell ref="H83:I83"/>
    <mergeCell ref="B82:C82"/>
    <mergeCell ref="F82:G82"/>
    <mergeCell ref="H82:I82"/>
    <mergeCell ref="B80:C80"/>
    <mergeCell ref="F80:G80"/>
    <mergeCell ref="H80:I80"/>
    <mergeCell ref="H81:I81"/>
    <mergeCell ref="B79:C79"/>
    <mergeCell ref="F79:G79"/>
    <mergeCell ref="H79:I79"/>
    <mergeCell ref="B78:C78"/>
    <mergeCell ref="F78:G78"/>
    <mergeCell ref="H78:I78"/>
    <mergeCell ref="B77:C77"/>
    <mergeCell ref="F77:G77"/>
    <mergeCell ref="H77:I77"/>
  </mergeCells>
  <pageMargins left="0" right="0" top="0" bottom="0" header="0.31496062992125984" footer="0.31496062992125984"/>
  <pageSetup paperSize="9" scale="92"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23"/>
  <sheetViews>
    <sheetView workbookViewId="0">
      <selection activeCell="R42" sqref="R42"/>
    </sheetView>
  </sheetViews>
  <sheetFormatPr defaultRowHeight="12.75" x14ac:dyDescent="0.2"/>
  <cols>
    <col min="1" max="1" width="8" bestFit="1" customWidth="1"/>
    <col min="2" max="2" width="36.7109375" customWidth="1"/>
    <col min="3" max="3" width="4.140625" hidden="1" customWidth="1"/>
    <col min="4" max="4" width="10.140625" hidden="1" customWidth="1"/>
    <col min="5" max="5" width="12.7109375" hidden="1" customWidth="1"/>
    <col min="6" max="6" width="14.85546875" customWidth="1"/>
    <col min="7" max="9" width="0" hidden="1" customWidth="1"/>
    <col min="10" max="10" width="11" customWidth="1"/>
    <col min="11" max="13" width="0" hidden="1" customWidth="1"/>
    <col min="14" max="14" width="11.85546875" customWidth="1"/>
    <col min="15" max="17" width="0" hidden="1" customWidth="1"/>
    <col min="18" max="18" width="22.85546875" customWidth="1"/>
    <col min="19" max="19" width="13.85546875" customWidth="1"/>
    <col min="20" max="20" width="0" hidden="1" customWidth="1"/>
    <col min="21" max="21" width="9.42578125" customWidth="1"/>
  </cols>
  <sheetData>
    <row r="1" spans="1:22" ht="20.25" customHeight="1" x14ac:dyDescent="0.2">
      <c r="A1" s="290" t="s">
        <v>47</v>
      </c>
      <c r="B1" s="290"/>
      <c r="C1" s="290"/>
      <c r="D1" s="290"/>
      <c r="E1" s="290"/>
      <c r="F1" s="290"/>
      <c r="G1" s="290"/>
      <c r="H1" s="290"/>
      <c r="I1" s="290"/>
      <c r="J1" s="290"/>
      <c r="K1" s="290"/>
      <c r="L1" s="290"/>
      <c r="M1" s="290"/>
      <c r="N1" s="290"/>
      <c r="O1" s="290"/>
      <c r="P1" s="290"/>
      <c r="Q1" s="290"/>
      <c r="R1" s="290"/>
      <c r="S1" s="290"/>
      <c r="T1" s="290"/>
      <c r="U1" s="290"/>
    </row>
    <row r="2" spans="1:22" ht="13.5" customHeight="1" x14ac:dyDescent="0.2">
      <c r="A2" s="189" t="s">
        <v>373</v>
      </c>
      <c r="B2" s="189"/>
      <c r="C2" s="189"/>
      <c r="D2" s="189"/>
      <c r="E2" s="189"/>
      <c r="F2" s="189"/>
      <c r="G2" s="189"/>
      <c r="H2" s="189"/>
      <c r="I2" s="189"/>
      <c r="J2" s="189"/>
      <c r="K2" s="189"/>
      <c r="L2" s="189"/>
      <c r="M2" s="189"/>
      <c r="N2" s="189"/>
      <c r="O2" s="189"/>
      <c r="P2" s="189"/>
      <c r="Q2" s="189"/>
      <c r="R2" s="189"/>
      <c r="S2" s="189"/>
      <c r="T2" s="189"/>
      <c r="U2" s="189"/>
      <c r="V2" s="178"/>
    </row>
    <row r="4" spans="1:22" x14ac:dyDescent="0.2">
      <c r="A4" s="292" t="s">
        <v>390</v>
      </c>
      <c r="B4" s="293" t="s">
        <v>391</v>
      </c>
      <c r="C4" s="3"/>
      <c r="D4" s="294" t="s">
        <v>140</v>
      </c>
      <c r="E4" s="294"/>
      <c r="F4" s="294"/>
      <c r="G4" s="3"/>
      <c r="H4" s="294" t="s">
        <v>374</v>
      </c>
      <c r="I4" s="294"/>
      <c r="J4" s="294"/>
      <c r="K4" s="3"/>
      <c r="L4" s="294" t="s">
        <v>375</v>
      </c>
      <c r="M4" s="294"/>
      <c r="N4" s="294"/>
      <c r="O4" s="3"/>
      <c r="P4" s="294" t="s">
        <v>376</v>
      </c>
      <c r="Q4" s="294"/>
      <c r="R4" s="294"/>
      <c r="S4" s="295" t="s">
        <v>1</v>
      </c>
      <c r="T4" s="3"/>
      <c r="U4" s="296" t="s">
        <v>2</v>
      </c>
    </row>
    <row r="5" spans="1:22" ht="49.5" customHeight="1" x14ac:dyDescent="0.2">
      <c r="A5" s="292"/>
      <c r="B5" s="293"/>
      <c r="C5" s="3"/>
      <c r="D5" s="294"/>
      <c r="E5" s="294"/>
      <c r="F5" s="294"/>
      <c r="G5" s="3"/>
      <c r="H5" s="294"/>
      <c r="I5" s="294"/>
      <c r="J5" s="294"/>
      <c r="K5" s="3"/>
      <c r="L5" s="294"/>
      <c r="M5" s="294"/>
      <c r="N5" s="294"/>
      <c r="O5" s="3"/>
      <c r="P5" s="294"/>
      <c r="Q5" s="294"/>
      <c r="R5" s="294"/>
      <c r="S5" s="295"/>
      <c r="T5" s="3"/>
      <c r="U5" s="296"/>
    </row>
    <row r="6" spans="1:22" x14ac:dyDescent="0.2">
      <c r="A6" s="297"/>
      <c r="B6" s="298"/>
      <c r="C6" s="298"/>
      <c r="D6" s="298"/>
      <c r="E6" s="298"/>
      <c r="F6" s="298"/>
      <c r="G6" s="298"/>
      <c r="H6" s="298"/>
      <c r="I6" s="298"/>
      <c r="J6" s="298"/>
      <c r="K6" s="298"/>
      <c r="L6" s="298"/>
      <c r="M6" s="298"/>
      <c r="N6" s="298"/>
      <c r="O6" s="298"/>
      <c r="P6" s="298"/>
      <c r="Q6" s="298"/>
      <c r="R6" s="299"/>
      <c r="S6" s="125" t="s">
        <v>22</v>
      </c>
      <c r="T6" s="144" t="s">
        <v>23</v>
      </c>
      <c r="U6" s="144" t="s">
        <v>23</v>
      </c>
    </row>
    <row r="8" spans="1:22" x14ac:dyDescent="0.2">
      <c r="A8" s="141"/>
      <c r="B8" s="142" t="s">
        <v>59</v>
      </c>
      <c r="C8" s="141"/>
      <c r="D8" s="291">
        <v>632359.85</v>
      </c>
      <c r="E8" s="291"/>
      <c r="F8" s="291"/>
      <c r="G8" s="141"/>
      <c r="H8" s="291">
        <v>783600</v>
      </c>
      <c r="I8" s="291"/>
      <c r="J8" s="291"/>
      <c r="K8" s="141"/>
      <c r="L8" s="291">
        <v>820509.37</v>
      </c>
      <c r="M8" s="291"/>
      <c r="N8" s="291"/>
      <c r="O8" s="141"/>
      <c r="P8" s="291">
        <v>807539.25</v>
      </c>
      <c r="Q8" s="291"/>
      <c r="R8" s="291"/>
      <c r="S8" s="143">
        <v>127.70248617144178</v>
      </c>
      <c r="T8" s="141"/>
      <c r="U8" s="143">
        <f>P8/L8*100</f>
        <v>98.419259977494221</v>
      </c>
      <c r="V8" s="84"/>
    </row>
    <row r="9" spans="1:22" x14ac:dyDescent="0.2">
      <c r="A9" s="140" t="s">
        <v>3</v>
      </c>
      <c r="B9" s="140" t="s">
        <v>392</v>
      </c>
      <c r="C9" s="3"/>
      <c r="D9" s="300">
        <v>358416.33</v>
      </c>
      <c r="E9" s="300"/>
      <c r="F9" s="300"/>
      <c r="G9" s="3"/>
      <c r="H9" s="300">
        <v>550000</v>
      </c>
      <c r="I9" s="300"/>
      <c r="J9" s="300"/>
      <c r="K9" s="3"/>
      <c r="L9" s="300">
        <v>414000</v>
      </c>
      <c r="M9" s="300"/>
      <c r="N9" s="300"/>
      <c r="O9" s="3"/>
      <c r="P9" s="300">
        <v>454071.68</v>
      </c>
      <c r="Q9" s="300"/>
      <c r="R9" s="300"/>
      <c r="S9" s="130">
        <v>126.68833476421123</v>
      </c>
      <c r="T9" s="3"/>
      <c r="U9" s="130">
        <f t="shared" ref="U9:U19" si="0">P9/L9*100</f>
        <v>109.6791497584541</v>
      </c>
    </row>
    <row r="10" spans="1:22" x14ac:dyDescent="0.2">
      <c r="A10" s="132" t="s">
        <v>393</v>
      </c>
      <c r="B10" s="132" t="s">
        <v>392</v>
      </c>
      <c r="C10" s="3"/>
      <c r="D10" s="208">
        <v>358416.33</v>
      </c>
      <c r="E10" s="208"/>
      <c r="F10" s="208"/>
      <c r="G10" s="3"/>
      <c r="H10" s="208">
        <v>550000</v>
      </c>
      <c r="I10" s="208"/>
      <c r="J10" s="208"/>
      <c r="K10" s="3"/>
      <c r="L10" s="208">
        <v>414000</v>
      </c>
      <c r="M10" s="208"/>
      <c r="N10" s="208"/>
      <c r="O10" s="3"/>
      <c r="P10" s="208">
        <v>454071.68</v>
      </c>
      <c r="Q10" s="208"/>
      <c r="R10" s="208"/>
      <c r="S10" s="133">
        <v>126.68833476421123</v>
      </c>
      <c r="T10" s="3"/>
      <c r="U10" s="130">
        <f t="shared" si="0"/>
        <v>109.6791497584541</v>
      </c>
    </row>
    <row r="11" spans="1:22" x14ac:dyDescent="0.2">
      <c r="A11" s="301"/>
      <c r="B11" s="302"/>
      <c r="C11" s="302"/>
      <c r="D11" s="302"/>
      <c r="E11" s="302"/>
      <c r="F11" s="302"/>
      <c r="G11" s="302"/>
      <c r="H11" s="302"/>
      <c r="I11" s="302"/>
      <c r="J11" s="302"/>
      <c r="K11" s="302"/>
      <c r="L11" s="302"/>
      <c r="M11" s="302"/>
      <c r="N11" s="302"/>
      <c r="O11" s="302"/>
      <c r="P11" s="302"/>
      <c r="Q11" s="302"/>
      <c r="R11" s="302"/>
      <c r="S11" s="302"/>
      <c r="T11" s="302"/>
      <c r="U11" s="303"/>
    </row>
    <row r="12" spans="1:22" x14ac:dyDescent="0.2">
      <c r="A12" s="140" t="s">
        <v>5</v>
      </c>
      <c r="B12" s="140" t="s">
        <v>394</v>
      </c>
      <c r="C12" s="3"/>
      <c r="D12" s="300">
        <v>23.88</v>
      </c>
      <c r="E12" s="300"/>
      <c r="F12" s="300"/>
      <c r="G12" s="3"/>
      <c r="H12" s="300">
        <v>1100</v>
      </c>
      <c r="I12" s="300"/>
      <c r="J12" s="300"/>
      <c r="K12" s="3"/>
      <c r="L12" s="300">
        <v>40</v>
      </c>
      <c r="M12" s="300"/>
      <c r="N12" s="300"/>
      <c r="O12" s="3"/>
      <c r="P12" s="300">
        <v>26.39</v>
      </c>
      <c r="Q12" s="300"/>
      <c r="R12" s="300"/>
      <c r="S12" s="130">
        <v>110.51088777219432</v>
      </c>
      <c r="T12" s="3"/>
      <c r="U12" s="130">
        <f t="shared" si="0"/>
        <v>65.975000000000009</v>
      </c>
    </row>
    <row r="13" spans="1:22" ht="12.75" customHeight="1" x14ac:dyDescent="0.2">
      <c r="A13" s="132" t="s">
        <v>69</v>
      </c>
      <c r="B13" s="132" t="s">
        <v>394</v>
      </c>
      <c r="C13" s="3"/>
      <c r="D13" s="208">
        <v>23.88</v>
      </c>
      <c r="E13" s="208"/>
      <c r="F13" s="208"/>
      <c r="G13" s="3"/>
      <c r="H13" s="208">
        <v>1100</v>
      </c>
      <c r="I13" s="208"/>
      <c r="J13" s="208"/>
      <c r="K13" s="3"/>
      <c r="L13" s="208">
        <v>40</v>
      </c>
      <c r="M13" s="208"/>
      <c r="N13" s="208"/>
      <c r="O13" s="3"/>
      <c r="P13" s="208">
        <v>26.39</v>
      </c>
      <c r="Q13" s="208"/>
      <c r="R13" s="208"/>
      <c r="S13" s="133">
        <v>110.51088777219432</v>
      </c>
      <c r="T13" s="3"/>
      <c r="U13" s="130">
        <f t="shared" si="0"/>
        <v>65.975000000000009</v>
      </c>
    </row>
    <row r="14" spans="1:22" ht="12.75" customHeight="1" x14ac:dyDescent="0.2">
      <c r="A14" s="304"/>
      <c r="B14" s="305"/>
      <c r="C14" s="305"/>
      <c r="D14" s="305"/>
      <c r="E14" s="305"/>
      <c r="F14" s="305"/>
      <c r="G14" s="305"/>
      <c r="H14" s="305"/>
      <c r="I14" s="305"/>
      <c r="J14" s="305"/>
      <c r="K14" s="305"/>
      <c r="L14" s="305"/>
      <c r="M14" s="305"/>
      <c r="N14" s="305"/>
      <c r="O14" s="305"/>
      <c r="P14" s="305"/>
      <c r="Q14" s="305"/>
      <c r="R14" s="305"/>
      <c r="S14" s="305"/>
      <c r="T14" s="305"/>
      <c r="U14" s="306"/>
    </row>
    <row r="15" spans="1:22" ht="12.75" customHeight="1" x14ac:dyDescent="0.2">
      <c r="A15" s="140" t="s">
        <v>6</v>
      </c>
      <c r="B15" s="140" t="s">
        <v>396</v>
      </c>
      <c r="C15" s="3"/>
      <c r="D15" s="300">
        <v>124367.48</v>
      </c>
      <c r="E15" s="300"/>
      <c r="F15" s="300"/>
      <c r="G15" s="3"/>
      <c r="H15" s="300">
        <v>217000</v>
      </c>
      <c r="I15" s="300"/>
      <c r="J15" s="300"/>
      <c r="K15" s="3"/>
      <c r="L15" s="300">
        <v>272605.57</v>
      </c>
      <c r="M15" s="300"/>
      <c r="N15" s="300"/>
      <c r="O15" s="3"/>
      <c r="P15" s="300">
        <v>219025.18</v>
      </c>
      <c r="Q15" s="300"/>
      <c r="R15" s="300"/>
      <c r="S15" s="130">
        <v>176.11129533218812</v>
      </c>
      <c r="T15" s="3"/>
      <c r="U15" s="130">
        <f t="shared" si="0"/>
        <v>80.345086125716364</v>
      </c>
    </row>
    <row r="16" spans="1:22" x14ac:dyDescent="0.2">
      <c r="A16" s="132" t="s">
        <v>397</v>
      </c>
      <c r="B16" s="132" t="s">
        <v>398</v>
      </c>
      <c r="C16" s="3"/>
      <c r="D16" s="208">
        <v>124367.48</v>
      </c>
      <c r="E16" s="208"/>
      <c r="F16" s="208"/>
      <c r="G16" s="3"/>
      <c r="H16" s="208">
        <v>217000</v>
      </c>
      <c r="I16" s="208"/>
      <c r="J16" s="208"/>
      <c r="K16" s="3"/>
      <c r="L16" s="208">
        <v>272605.57</v>
      </c>
      <c r="M16" s="208"/>
      <c r="N16" s="208"/>
      <c r="O16" s="3"/>
      <c r="P16" s="208">
        <v>219025.18</v>
      </c>
      <c r="Q16" s="208"/>
      <c r="R16" s="208"/>
      <c r="S16" s="133">
        <v>176.11129533218812</v>
      </c>
      <c r="T16" s="3"/>
      <c r="U16" s="130">
        <f t="shared" si="0"/>
        <v>80.345086125716364</v>
      </c>
    </row>
    <row r="17" spans="1:21" x14ac:dyDescent="0.2">
      <c r="A17" s="304"/>
      <c r="B17" s="305"/>
      <c r="C17" s="305"/>
      <c r="D17" s="305"/>
      <c r="E17" s="305"/>
      <c r="F17" s="305"/>
      <c r="G17" s="305"/>
      <c r="H17" s="305"/>
      <c r="I17" s="305"/>
      <c r="J17" s="305"/>
      <c r="K17" s="305"/>
      <c r="L17" s="305"/>
      <c r="M17" s="305"/>
      <c r="N17" s="305"/>
      <c r="O17" s="305"/>
      <c r="P17" s="305"/>
      <c r="Q17" s="305"/>
      <c r="R17" s="305"/>
      <c r="S17" s="305"/>
      <c r="T17" s="305"/>
      <c r="U17" s="306"/>
    </row>
    <row r="18" spans="1:21" x14ac:dyDescent="0.2">
      <c r="A18" s="140" t="s">
        <v>399</v>
      </c>
      <c r="B18" s="140" t="s">
        <v>400</v>
      </c>
      <c r="C18" s="3"/>
      <c r="D18" s="300">
        <v>144393.87</v>
      </c>
      <c r="E18" s="300"/>
      <c r="F18" s="300"/>
      <c r="G18" s="3"/>
      <c r="H18" s="300">
        <v>8000</v>
      </c>
      <c r="I18" s="300"/>
      <c r="J18" s="300"/>
      <c r="K18" s="3"/>
      <c r="L18" s="300">
        <v>133863.79999999999</v>
      </c>
      <c r="M18" s="300"/>
      <c r="N18" s="300"/>
      <c r="O18" s="3"/>
      <c r="P18" s="300">
        <v>134416</v>
      </c>
      <c r="Q18" s="300"/>
      <c r="R18" s="300"/>
      <c r="S18" s="130">
        <v>93.089824381048857</v>
      </c>
      <c r="T18" s="3"/>
      <c r="U18" s="130">
        <f t="shared" si="0"/>
        <v>100.4125088336055</v>
      </c>
    </row>
    <row r="19" spans="1:21" x14ac:dyDescent="0.2">
      <c r="A19" s="132" t="s">
        <v>401</v>
      </c>
      <c r="B19" s="132" t="s">
        <v>402</v>
      </c>
      <c r="C19" s="3"/>
      <c r="D19" s="208">
        <v>144393.87</v>
      </c>
      <c r="E19" s="208"/>
      <c r="F19" s="208"/>
      <c r="G19" s="3"/>
      <c r="H19" s="208">
        <v>8000</v>
      </c>
      <c r="I19" s="208"/>
      <c r="J19" s="208"/>
      <c r="K19" s="3"/>
      <c r="L19" s="208">
        <v>133863.79999999999</v>
      </c>
      <c r="M19" s="208"/>
      <c r="N19" s="208"/>
      <c r="O19" s="3"/>
      <c r="P19" s="208">
        <v>134416</v>
      </c>
      <c r="Q19" s="208"/>
      <c r="R19" s="208"/>
      <c r="S19" s="133">
        <v>93.089824381048857</v>
      </c>
      <c r="T19" s="3"/>
      <c r="U19" s="130">
        <f t="shared" si="0"/>
        <v>100.4125088336055</v>
      </c>
    </row>
    <row r="20" spans="1:21" x14ac:dyDescent="0.2">
      <c r="A20" s="304"/>
      <c r="B20" s="305"/>
      <c r="C20" s="305"/>
      <c r="D20" s="305"/>
      <c r="E20" s="305"/>
      <c r="F20" s="305"/>
      <c r="G20" s="305"/>
      <c r="H20" s="305"/>
      <c r="I20" s="305"/>
      <c r="J20" s="305"/>
      <c r="K20" s="305"/>
      <c r="L20" s="305"/>
      <c r="M20" s="305"/>
      <c r="N20" s="305"/>
      <c r="O20" s="305"/>
      <c r="P20" s="305"/>
      <c r="Q20" s="305"/>
      <c r="R20" s="305"/>
      <c r="S20" s="305"/>
      <c r="T20" s="305"/>
      <c r="U20" s="306"/>
    </row>
    <row r="21" spans="1:21" x14ac:dyDescent="0.2">
      <c r="A21" s="140" t="s">
        <v>329</v>
      </c>
      <c r="B21" s="140" t="s">
        <v>403</v>
      </c>
      <c r="C21" s="3"/>
      <c r="D21" s="300">
        <v>5158.29</v>
      </c>
      <c r="E21" s="300"/>
      <c r="F21" s="300"/>
      <c r="G21" s="3"/>
      <c r="H21" s="300">
        <v>7500</v>
      </c>
      <c r="I21" s="300"/>
      <c r="J21" s="300"/>
      <c r="K21" s="3"/>
      <c r="L21" s="300">
        <v>0</v>
      </c>
      <c r="M21" s="300"/>
      <c r="N21" s="300"/>
      <c r="O21" s="3"/>
      <c r="P21" s="300">
        <v>0</v>
      </c>
      <c r="Q21" s="300"/>
      <c r="R21" s="300"/>
      <c r="S21" s="130">
        <v>0</v>
      </c>
      <c r="T21" s="3"/>
      <c r="U21" s="130">
        <v>0</v>
      </c>
    </row>
    <row r="22" spans="1:21" x14ac:dyDescent="0.2">
      <c r="A22" s="132" t="s">
        <v>404</v>
      </c>
      <c r="B22" s="132" t="s">
        <v>403</v>
      </c>
      <c r="C22" s="3"/>
      <c r="D22" s="208">
        <v>5158.29</v>
      </c>
      <c r="E22" s="208"/>
      <c r="F22" s="208"/>
      <c r="G22" s="3"/>
      <c r="H22" s="208">
        <v>7500</v>
      </c>
      <c r="I22" s="208"/>
      <c r="J22" s="208"/>
      <c r="K22" s="3"/>
      <c r="L22" s="208">
        <v>0</v>
      </c>
      <c r="M22" s="208"/>
      <c r="N22" s="208"/>
      <c r="O22" s="3"/>
      <c r="P22" s="208">
        <v>0</v>
      </c>
      <c r="Q22" s="208"/>
      <c r="R22" s="208"/>
      <c r="S22" s="133">
        <v>0</v>
      </c>
      <c r="T22" s="3"/>
      <c r="U22" s="130">
        <v>0</v>
      </c>
    </row>
    <row r="23" spans="1:21" x14ac:dyDescent="0.2">
      <c r="A23" s="304"/>
      <c r="B23" s="305"/>
      <c r="C23" s="305"/>
      <c r="D23" s="305"/>
      <c r="E23" s="305"/>
      <c r="F23" s="305"/>
      <c r="G23" s="305"/>
      <c r="H23" s="305"/>
      <c r="I23" s="305"/>
      <c r="J23" s="305"/>
      <c r="K23" s="305"/>
      <c r="L23" s="305"/>
      <c r="M23" s="305"/>
      <c r="N23" s="305"/>
      <c r="O23" s="305"/>
      <c r="P23" s="305"/>
      <c r="Q23" s="305"/>
      <c r="R23" s="305"/>
      <c r="S23" s="305"/>
      <c r="T23" s="305"/>
      <c r="U23" s="306"/>
    </row>
  </sheetData>
  <mergeCells count="60">
    <mergeCell ref="A11:U11"/>
    <mergeCell ref="A14:U14"/>
    <mergeCell ref="A17:U17"/>
    <mergeCell ref="A20:U20"/>
    <mergeCell ref="A23:U23"/>
    <mergeCell ref="D21:F21"/>
    <mergeCell ref="H21:J21"/>
    <mergeCell ref="L21:N21"/>
    <mergeCell ref="P21:R21"/>
    <mergeCell ref="D22:F22"/>
    <mergeCell ref="H22:J22"/>
    <mergeCell ref="L22:N22"/>
    <mergeCell ref="P22:R22"/>
    <mergeCell ref="D18:F18"/>
    <mergeCell ref="H18:J18"/>
    <mergeCell ref="L18:N18"/>
    <mergeCell ref="P18:R18"/>
    <mergeCell ref="D19:F19"/>
    <mergeCell ref="H19:J19"/>
    <mergeCell ref="L19:N19"/>
    <mergeCell ref="P19:R19"/>
    <mergeCell ref="D15:F15"/>
    <mergeCell ref="H15:J15"/>
    <mergeCell ref="L15:N15"/>
    <mergeCell ref="P15:R15"/>
    <mergeCell ref="D16:F16"/>
    <mergeCell ref="H16:J16"/>
    <mergeCell ref="L16:N16"/>
    <mergeCell ref="P16:R16"/>
    <mergeCell ref="D12:F12"/>
    <mergeCell ref="H12:J12"/>
    <mergeCell ref="L12:N12"/>
    <mergeCell ref="P12:R12"/>
    <mergeCell ref="D13:F13"/>
    <mergeCell ref="H13:J13"/>
    <mergeCell ref="L13:N13"/>
    <mergeCell ref="P13:R13"/>
    <mergeCell ref="D9:F9"/>
    <mergeCell ref="H9:J9"/>
    <mergeCell ref="L9:N9"/>
    <mergeCell ref="P9:R9"/>
    <mergeCell ref="D10:F10"/>
    <mergeCell ref="H10:J10"/>
    <mergeCell ref="L10:N10"/>
    <mergeCell ref="P10:R10"/>
    <mergeCell ref="A1:U1"/>
    <mergeCell ref="D8:F8"/>
    <mergeCell ref="H8:J8"/>
    <mergeCell ref="L8:N8"/>
    <mergeCell ref="P8:R8"/>
    <mergeCell ref="A4:A5"/>
    <mergeCell ref="B4:B5"/>
    <mergeCell ref="D4:F5"/>
    <mergeCell ref="H4:J5"/>
    <mergeCell ref="L4:N5"/>
    <mergeCell ref="P4:R5"/>
    <mergeCell ref="S4:S5"/>
    <mergeCell ref="U4:U5"/>
    <mergeCell ref="A6:R6"/>
    <mergeCell ref="A2:U2"/>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9CE4C-9053-49A2-A9C6-41119CAC2C32}">
  <dimension ref="A1:Y30"/>
  <sheetViews>
    <sheetView topLeftCell="C1" workbookViewId="0">
      <selection sqref="A1:Y30"/>
    </sheetView>
  </sheetViews>
  <sheetFormatPr defaultRowHeight="12.75" x14ac:dyDescent="0.2"/>
  <cols>
    <col min="1" max="2" width="0" hidden="1" customWidth="1"/>
    <col min="4" max="4" width="0" hidden="1" customWidth="1"/>
    <col min="9" max="11" width="0" hidden="1" customWidth="1"/>
    <col min="12" max="12" width="14.28515625" customWidth="1"/>
    <col min="13" max="13" width="0" hidden="1" customWidth="1"/>
    <col min="14" max="14" width="13.7109375" customWidth="1"/>
    <col min="15" max="15" width="0" hidden="1" customWidth="1"/>
    <col min="16" max="16" width="12.140625" bestFit="1" customWidth="1"/>
    <col min="17" max="17" width="0" hidden="1" customWidth="1"/>
    <col min="18" max="18" width="10.7109375" bestFit="1" customWidth="1"/>
    <col min="19" max="20" width="0" hidden="1" customWidth="1"/>
    <col min="21" max="21" width="13" customWidth="1"/>
    <col min="22" max="22" width="0" hidden="1" customWidth="1"/>
    <col min="23" max="23" width="12.5703125" hidden="1" customWidth="1"/>
    <col min="24" max="24" width="0" hidden="1" customWidth="1"/>
    <col min="25" max="25" width="9.42578125" bestFit="1" customWidth="1"/>
  </cols>
  <sheetData>
    <row r="1" spans="1:25" ht="15" x14ac:dyDescent="0.2">
      <c r="A1" s="290" t="s">
        <v>28</v>
      </c>
      <c r="B1" s="290"/>
      <c r="C1" s="290"/>
      <c r="D1" s="290"/>
      <c r="E1" s="290"/>
      <c r="F1" s="290"/>
      <c r="G1" s="290"/>
      <c r="H1" s="290"/>
      <c r="I1" s="290"/>
      <c r="J1" s="290"/>
      <c r="K1" s="290"/>
      <c r="L1" s="290"/>
      <c r="M1" s="290"/>
      <c r="N1" s="290"/>
      <c r="O1" s="290"/>
      <c r="P1" s="290"/>
      <c r="Q1" s="290"/>
      <c r="R1" s="290"/>
      <c r="S1" s="290"/>
      <c r="T1" s="290"/>
      <c r="U1" s="290"/>
      <c r="V1" s="290"/>
      <c r="W1" s="290"/>
      <c r="X1" s="290"/>
      <c r="Y1" s="290"/>
    </row>
    <row r="2" spans="1:25" x14ac:dyDescent="0.2">
      <c r="A2" s="324" t="s">
        <v>373</v>
      </c>
      <c r="B2" s="324"/>
      <c r="C2" s="324"/>
      <c r="D2" s="324"/>
      <c r="E2" s="324"/>
      <c r="F2" s="324"/>
      <c r="G2" s="324"/>
      <c r="H2" s="324"/>
      <c r="I2" s="324"/>
      <c r="J2" s="324"/>
      <c r="K2" s="324"/>
      <c r="L2" s="324"/>
      <c r="M2" s="324"/>
      <c r="N2" s="324"/>
      <c r="O2" s="324"/>
      <c r="P2" s="324"/>
      <c r="Q2" s="324"/>
      <c r="R2" s="324"/>
      <c r="S2" s="324"/>
      <c r="T2" s="324"/>
      <c r="U2" s="324"/>
      <c r="V2" s="324"/>
      <c r="W2" s="324"/>
      <c r="X2" s="324"/>
      <c r="Y2" s="324"/>
    </row>
    <row r="5" spans="1:25" ht="12.75" customHeight="1" x14ac:dyDescent="0.2">
      <c r="G5" s="319"/>
      <c r="H5" s="319"/>
      <c r="I5" s="319"/>
      <c r="L5" s="11">
        <f>L13+L17+L21+L25+L30</f>
        <v>666971.75</v>
      </c>
      <c r="M5" s="11">
        <f>M13+M17+M21+M25+M30</f>
        <v>0</v>
      </c>
      <c r="N5" s="11">
        <f>N13+N17+N21+N25+N30</f>
        <v>762600</v>
      </c>
      <c r="O5" s="11">
        <f>O13+O17+O21+O25+O30</f>
        <v>0</v>
      </c>
      <c r="P5" s="11">
        <f>P13+P17+P21+P25+P30</f>
        <v>773290</v>
      </c>
      <c r="Q5" s="11">
        <f t="shared" ref="Q5:R5" si="0">Q13+Q17+Q21+Q25+Q30</f>
        <v>0</v>
      </c>
      <c r="R5" s="11">
        <f t="shared" si="0"/>
        <v>736066.77</v>
      </c>
      <c r="T5" s="325">
        <f>R5/L5*100</f>
        <v>110.35951222821656</v>
      </c>
      <c r="U5" s="325"/>
      <c r="W5" s="326"/>
      <c r="X5" s="326"/>
      <c r="Y5" s="73">
        <f>R5/P5*100</f>
        <v>95.186381564484222</v>
      </c>
    </row>
    <row r="7" spans="1:25" ht="12.75" customHeight="1" x14ac:dyDescent="0.2">
      <c r="C7" s="327" t="s">
        <v>21</v>
      </c>
      <c r="D7" s="3"/>
      <c r="E7" s="327" t="s">
        <v>289</v>
      </c>
      <c r="F7" s="327"/>
      <c r="G7" s="327"/>
      <c r="H7" s="327"/>
      <c r="I7" s="327"/>
      <c r="J7" s="327"/>
      <c r="K7" s="3"/>
      <c r="L7" s="328" t="s">
        <v>140</v>
      </c>
      <c r="M7" s="3"/>
      <c r="N7" s="329" t="s">
        <v>374</v>
      </c>
      <c r="O7" s="3"/>
      <c r="P7" s="329" t="s">
        <v>375</v>
      </c>
      <c r="Q7" s="3"/>
      <c r="R7" s="329" t="s">
        <v>376</v>
      </c>
      <c r="S7" s="3"/>
      <c r="T7" s="327" t="s">
        <v>1</v>
      </c>
      <c r="U7" s="327"/>
      <c r="V7" s="327" t="s">
        <v>2</v>
      </c>
      <c r="W7" s="327"/>
      <c r="X7" s="327"/>
      <c r="Y7" s="327"/>
    </row>
    <row r="8" spans="1:25" ht="26.25" customHeight="1" x14ac:dyDescent="0.2">
      <c r="C8" s="327"/>
      <c r="D8" s="3"/>
      <c r="E8" s="327"/>
      <c r="F8" s="327"/>
      <c r="G8" s="327"/>
      <c r="H8" s="327"/>
      <c r="I8" s="327"/>
      <c r="J8" s="327"/>
      <c r="K8" s="3"/>
      <c r="L8" s="328"/>
      <c r="M8" s="3"/>
      <c r="N8" s="329"/>
      <c r="O8" s="3"/>
      <c r="P8" s="329"/>
      <c r="Q8" s="3"/>
      <c r="R8" s="329"/>
      <c r="S8" s="3"/>
      <c r="T8" s="327"/>
      <c r="U8" s="327"/>
      <c r="V8" s="327"/>
      <c r="W8" s="327"/>
      <c r="X8" s="327"/>
      <c r="Y8" s="327"/>
    </row>
    <row r="9" spans="1:25" x14ac:dyDescent="0.2">
      <c r="C9" s="31"/>
      <c r="E9" s="323"/>
      <c r="F9" s="323"/>
      <c r="G9" s="323"/>
      <c r="H9" s="323"/>
      <c r="L9" s="16" t="s">
        <v>290</v>
      </c>
      <c r="N9" s="16" t="s">
        <v>291</v>
      </c>
      <c r="P9" s="16" t="s">
        <v>292</v>
      </c>
      <c r="R9" s="16" t="s">
        <v>293</v>
      </c>
      <c r="T9" s="319" t="s">
        <v>22</v>
      </c>
      <c r="U9" s="319"/>
      <c r="V9" s="319"/>
      <c r="W9" s="51"/>
      <c r="X9" s="51"/>
      <c r="Y9" s="51" t="s">
        <v>23</v>
      </c>
    </row>
    <row r="10" spans="1:25" ht="12.75" customHeight="1" x14ac:dyDescent="0.2">
      <c r="A10" s="1"/>
      <c r="B10" s="320" t="s">
        <v>294</v>
      </c>
      <c r="C10" s="321"/>
      <c r="D10" s="321"/>
      <c r="E10" s="321"/>
      <c r="F10" s="321"/>
      <c r="G10" s="321"/>
      <c r="H10" s="321"/>
      <c r="I10" s="321"/>
      <c r="J10" s="321"/>
      <c r="K10" s="321"/>
      <c r="L10" s="321"/>
      <c r="M10" s="321"/>
      <c r="N10" s="321"/>
      <c r="O10" s="321"/>
      <c r="P10" s="321"/>
      <c r="Q10" s="321"/>
      <c r="R10" s="321"/>
      <c r="S10" s="321"/>
      <c r="T10" s="321"/>
      <c r="U10" s="321"/>
      <c r="V10" s="321"/>
      <c r="W10" s="321"/>
      <c r="X10" s="321"/>
      <c r="Y10" s="322"/>
    </row>
    <row r="11" spans="1:25" x14ac:dyDescent="0.2">
      <c r="B11" s="3"/>
      <c r="C11" s="52" t="s">
        <v>295</v>
      </c>
      <c r="D11" s="3"/>
      <c r="E11" s="233" t="s">
        <v>296</v>
      </c>
      <c r="F11" s="233"/>
      <c r="G11" s="233"/>
      <c r="H11" s="233"/>
      <c r="I11" s="233"/>
      <c r="J11" s="233"/>
      <c r="K11" s="3"/>
      <c r="L11" s="53">
        <v>330811.65000000002</v>
      </c>
      <c r="M11" s="3"/>
      <c r="N11" s="53">
        <v>550000</v>
      </c>
      <c r="O11" s="3"/>
      <c r="P11" s="111">
        <v>414000</v>
      </c>
      <c r="Q11" s="3"/>
      <c r="R11" s="53">
        <v>411860.86</v>
      </c>
      <c r="S11" s="3"/>
      <c r="T11" s="225">
        <f>R11/L11*100</f>
        <v>124.50010753853438</v>
      </c>
      <c r="U11" s="225"/>
      <c r="V11" s="225">
        <f>R11/P11*100</f>
        <v>99.483299516908204</v>
      </c>
      <c r="W11" s="225"/>
      <c r="X11" s="225"/>
      <c r="Y11" s="225"/>
    </row>
    <row r="12" spans="1:25" x14ac:dyDescent="0.2">
      <c r="B12" s="3"/>
      <c r="C12" s="52" t="s">
        <v>297</v>
      </c>
      <c r="D12" s="3"/>
      <c r="E12" s="233" t="s">
        <v>298</v>
      </c>
      <c r="F12" s="233"/>
      <c r="G12" s="233"/>
      <c r="H12" s="233"/>
      <c r="I12" s="233"/>
      <c r="J12" s="233"/>
      <c r="K12" s="3"/>
      <c r="L12" s="53">
        <v>27604.68</v>
      </c>
      <c r="M12" s="3"/>
      <c r="N12" s="53">
        <v>0</v>
      </c>
      <c r="O12" s="3"/>
      <c r="P12" s="54">
        <v>0</v>
      </c>
      <c r="Q12" s="3"/>
      <c r="R12" s="53">
        <v>0</v>
      </c>
      <c r="S12" s="3"/>
      <c r="T12" s="225">
        <f>R12/L12*100</f>
        <v>0</v>
      </c>
      <c r="U12" s="225"/>
      <c r="V12" s="225">
        <v>0</v>
      </c>
      <c r="W12" s="225"/>
      <c r="X12" s="225"/>
      <c r="Y12" s="225"/>
    </row>
    <row r="13" spans="1:25" ht="12.75" customHeight="1" x14ac:dyDescent="0.2">
      <c r="B13" s="3"/>
      <c r="C13" s="309" t="s">
        <v>201</v>
      </c>
      <c r="D13" s="309"/>
      <c r="E13" s="309"/>
      <c r="F13" s="309"/>
      <c r="G13" s="309"/>
      <c r="H13" s="309"/>
      <c r="I13" s="309"/>
      <c r="J13" s="309"/>
      <c r="K13" s="40"/>
      <c r="L13" s="55">
        <v>358416.33</v>
      </c>
      <c r="M13" s="40"/>
      <c r="N13" s="55">
        <f>SUM(N11:N12)</f>
        <v>550000</v>
      </c>
      <c r="O13" s="55">
        <f t="shared" ref="O13:R13" si="1">SUM(O11:O12)</f>
        <v>0</v>
      </c>
      <c r="P13" s="55">
        <f t="shared" si="1"/>
        <v>414000</v>
      </c>
      <c r="Q13" s="55">
        <f t="shared" si="1"/>
        <v>0</v>
      </c>
      <c r="R13" s="55">
        <f t="shared" si="1"/>
        <v>411860.86</v>
      </c>
      <c r="S13" s="40"/>
      <c r="T13" s="308">
        <f>R13/L13*100</f>
        <v>114.9112988239124</v>
      </c>
      <c r="U13" s="308"/>
      <c r="V13" s="308">
        <f t="shared" ref="V13" si="2">R13/P13*100</f>
        <v>99.483299516908204</v>
      </c>
      <c r="W13" s="308"/>
      <c r="X13" s="308"/>
      <c r="Y13" s="308"/>
    </row>
    <row r="14" spans="1:25" x14ac:dyDescent="0.2">
      <c r="A14" s="1"/>
      <c r="B14" s="318" t="s">
        <v>299</v>
      </c>
      <c r="C14" s="318"/>
      <c r="D14" s="318"/>
      <c r="E14" s="318"/>
      <c r="F14" s="318"/>
      <c r="G14" s="318"/>
      <c r="H14" s="318"/>
      <c r="I14" s="318"/>
      <c r="J14" s="318"/>
      <c r="K14" s="318"/>
      <c r="L14" s="318"/>
      <c r="M14" s="318"/>
      <c r="N14" s="318"/>
      <c r="O14" s="318"/>
      <c r="P14" s="318"/>
      <c r="Q14" s="318"/>
      <c r="R14" s="318"/>
      <c r="S14" s="318"/>
      <c r="T14" s="318"/>
      <c r="U14" s="318"/>
      <c r="V14" s="318"/>
      <c r="W14" s="318"/>
      <c r="X14" s="318"/>
      <c r="Y14" s="318"/>
    </row>
    <row r="15" spans="1:25" x14ac:dyDescent="0.2">
      <c r="B15" s="3"/>
      <c r="C15" s="52" t="s">
        <v>300</v>
      </c>
      <c r="D15" s="3"/>
      <c r="E15" s="224" t="s">
        <v>301</v>
      </c>
      <c r="F15" s="224"/>
      <c r="G15" s="224"/>
      <c r="H15" s="224"/>
      <c r="I15" s="224"/>
      <c r="J15" s="224"/>
      <c r="K15" s="3"/>
      <c r="L15" s="53">
        <v>23.88</v>
      </c>
      <c r="M15" s="3"/>
      <c r="N15" s="53">
        <v>100</v>
      </c>
      <c r="O15" s="3"/>
      <c r="P15" s="54">
        <v>40</v>
      </c>
      <c r="Q15" s="3"/>
      <c r="R15" s="53">
        <v>26.69</v>
      </c>
      <c r="S15" s="3"/>
      <c r="T15" s="225">
        <f>R15/L15*100</f>
        <v>111.76716917922948</v>
      </c>
      <c r="U15" s="225"/>
      <c r="V15" s="225">
        <f>R15/P15*100</f>
        <v>66.724999999999994</v>
      </c>
      <c r="W15" s="225"/>
      <c r="X15" s="225"/>
      <c r="Y15" s="225"/>
    </row>
    <row r="16" spans="1:25" x14ac:dyDescent="0.2">
      <c r="B16" s="3"/>
      <c r="C16" s="52">
        <v>66142</v>
      </c>
      <c r="D16" s="3"/>
      <c r="E16" s="52" t="s">
        <v>544</v>
      </c>
      <c r="F16" s="52"/>
      <c r="G16" s="52"/>
      <c r="H16" s="52"/>
      <c r="I16" s="52"/>
      <c r="J16" s="52"/>
      <c r="K16" s="3"/>
      <c r="L16" s="53">
        <v>0</v>
      </c>
      <c r="M16" s="3"/>
      <c r="N16" s="53">
        <v>1000</v>
      </c>
      <c r="O16" s="3"/>
      <c r="P16" s="54">
        <v>0</v>
      </c>
      <c r="Q16" s="3"/>
      <c r="R16" s="53">
        <v>0</v>
      </c>
      <c r="S16" s="3"/>
      <c r="T16" s="225">
        <v>0</v>
      </c>
      <c r="U16" s="225"/>
      <c r="V16" s="53"/>
      <c r="W16" s="53"/>
      <c r="X16" s="53"/>
      <c r="Y16" s="163">
        <v>0</v>
      </c>
    </row>
    <row r="17" spans="1:25" ht="12.75" customHeight="1" x14ac:dyDescent="0.2">
      <c r="B17" s="3"/>
      <c r="C17" s="274" t="s">
        <v>201</v>
      </c>
      <c r="D17" s="274"/>
      <c r="E17" s="274"/>
      <c r="F17" s="274"/>
      <c r="G17" s="274"/>
      <c r="H17" s="274"/>
      <c r="I17" s="274"/>
      <c r="J17" s="274"/>
      <c r="K17" s="56"/>
      <c r="L17" s="57">
        <v>23.88</v>
      </c>
      <c r="M17" s="56"/>
      <c r="N17" s="57">
        <f>SUM(N15:N16)</f>
        <v>1100</v>
      </c>
      <c r="O17" s="57">
        <f t="shared" ref="O17:R17" si="3">SUM(O15:O16)</f>
        <v>0</v>
      </c>
      <c r="P17" s="57">
        <f t="shared" si="3"/>
        <v>40</v>
      </c>
      <c r="Q17" s="57">
        <f t="shared" si="3"/>
        <v>0</v>
      </c>
      <c r="R17" s="57">
        <f t="shared" si="3"/>
        <v>26.69</v>
      </c>
      <c r="S17" s="56"/>
      <c r="T17" s="317">
        <f>R17/L17*100</f>
        <v>111.76716917922948</v>
      </c>
      <c r="U17" s="317"/>
      <c r="V17" s="317">
        <f>R17/P17*100</f>
        <v>66.724999999999994</v>
      </c>
      <c r="W17" s="317"/>
      <c r="X17" s="317"/>
      <c r="Y17" s="317"/>
    </row>
    <row r="18" spans="1:25" x14ac:dyDescent="0.2">
      <c r="A18" s="1"/>
      <c r="B18" s="307" t="s">
        <v>302</v>
      </c>
      <c r="C18" s="307"/>
      <c r="D18" s="307"/>
      <c r="E18" s="307"/>
      <c r="F18" s="307"/>
      <c r="G18" s="307"/>
      <c r="H18" s="307"/>
      <c r="I18" s="307"/>
      <c r="J18" s="307"/>
      <c r="K18" s="307"/>
      <c r="L18" s="307"/>
      <c r="M18" s="307"/>
      <c r="N18" s="307"/>
      <c r="O18" s="307"/>
      <c r="P18" s="307"/>
      <c r="Q18" s="307"/>
      <c r="R18" s="307"/>
      <c r="S18" s="307"/>
      <c r="T18" s="307"/>
      <c r="U18" s="307"/>
      <c r="V18" s="307"/>
      <c r="W18" s="307"/>
      <c r="X18" s="307"/>
      <c r="Y18" s="307"/>
    </row>
    <row r="19" spans="1:25" x14ac:dyDescent="0.2">
      <c r="B19" s="3"/>
      <c r="C19" s="52" t="s">
        <v>303</v>
      </c>
      <c r="D19" s="3"/>
      <c r="E19" s="224" t="s">
        <v>304</v>
      </c>
      <c r="F19" s="224"/>
      <c r="G19" s="224"/>
      <c r="H19" s="224"/>
      <c r="I19" s="224"/>
      <c r="J19" s="224"/>
      <c r="K19" s="3"/>
      <c r="L19" s="53">
        <v>170723.05</v>
      </c>
      <c r="M19" s="3"/>
      <c r="N19" s="53">
        <v>195000</v>
      </c>
      <c r="O19" s="3"/>
      <c r="P19" s="111">
        <v>224950</v>
      </c>
      <c r="Q19" s="3"/>
      <c r="R19" s="53">
        <v>189329.52</v>
      </c>
      <c r="S19" s="3"/>
      <c r="T19" s="225">
        <f>R19/L19*100</f>
        <v>110.89862792399738</v>
      </c>
      <c r="U19" s="225"/>
      <c r="V19" s="225">
        <f>R19/P19*100</f>
        <v>84.165156701489224</v>
      </c>
      <c r="W19" s="225"/>
      <c r="X19" s="225"/>
      <c r="Y19" s="225"/>
    </row>
    <row r="20" spans="1:25" x14ac:dyDescent="0.2">
      <c r="B20" s="3"/>
      <c r="C20" s="52" t="s">
        <v>305</v>
      </c>
      <c r="D20" s="3"/>
      <c r="E20" s="233" t="s">
        <v>306</v>
      </c>
      <c r="F20" s="233"/>
      <c r="G20" s="233"/>
      <c r="H20" s="233"/>
      <c r="I20" s="233"/>
      <c r="J20" s="233"/>
      <c r="K20" s="3"/>
      <c r="L20" s="53">
        <v>0</v>
      </c>
      <c r="M20" s="3"/>
      <c r="N20" s="53">
        <v>1000</v>
      </c>
      <c r="O20" s="3"/>
      <c r="P20" s="111">
        <v>1300</v>
      </c>
      <c r="Q20" s="3"/>
      <c r="R20" s="53">
        <v>1297.5</v>
      </c>
      <c r="S20" s="3"/>
      <c r="T20" s="225">
        <v>0</v>
      </c>
      <c r="U20" s="225"/>
      <c r="V20" s="225">
        <f>R20/P20*100</f>
        <v>99.807692307692307</v>
      </c>
      <c r="W20" s="225"/>
      <c r="X20" s="225"/>
      <c r="Y20" s="225"/>
    </row>
    <row r="21" spans="1:25" ht="12.75" customHeight="1" x14ac:dyDescent="0.2">
      <c r="B21" s="3"/>
      <c r="C21" s="271" t="s">
        <v>201</v>
      </c>
      <c r="D21" s="271"/>
      <c r="E21" s="271"/>
      <c r="F21" s="271"/>
      <c r="G21" s="271"/>
      <c r="H21" s="271"/>
      <c r="I21" s="271"/>
      <c r="J21" s="271"/>
      <c r="K21" s="58"/>
      <c r="L21" s="59">
        <v>170723.05</v>
      </c>
      <c r="M21" s="58"/>
      <c r="N21" s="59">
        <f>SUM(N19:N20)</f>
        <v>196000</v>
      </c>
      <c r="O21" s="59">
        <f t="shared" ref="O21:R21" si="4">SUM(O19:O20)</f>
        <v>0</v>
      </c>
      <c r="P21" s="59">
        <f t="shared" si="4"/>
        <v>226250</v>
      </c>
      <c r="Q21" s="59">
        <f t="shared" si="4"/>
        <v>0</v>
      </c>
      <c r="R21" s="59">
        <f t="shared" si="4"/>
        <v>190627.02</v>
      </c>
      <c r="S21" s="58"/>
      <c r="T21" s="314">
        <f>R21/L21*100</f>
        <v>111.6586307472834</v>
      </c>
      <c r="U21" s="314"/>
      <c r="V21" s="315">
        <f>R21/P21*100</f>
        <v>84.255036464088391</v>
      </c>
      <c r="W21" s="315"/>
      <c r="X21" s="315"/>
      <c r="Y21" s="315"/>
    </row>
    <row r="22" spans="1:25" x14ac:dyDescent="0.2">
      <c r="A22" s="1"/>
      <c r="B22" s="316" t="s">
        <v>307</v>
      </c>
      <c r="C22" s="316"/>
      <c r="D22" s="316"/>
      <c r="E22" s="316"/>
      <c r="F22" s="316"/>
      <c r="G22" s="316"/>
      <c r="H22" s="316"/>
      <c r="I22" s="316"/>
      <c r="J22" s="316"/>
      <c r="K22" s="316"/>
      <c r="L22" s="316"/>
      <c r="M22" s="316"/>
      <c r="N22" s="316"/>
      <c r="O22" s="316"/>
      <c r="P22" s="316"/>
      <c r="Q22" s="316"/>
      <c r="R22" s="316"/>
      <c r="S22" s="316"/>
      <c r="T22" s="316"/>
      <c r="U22" s="316"/>
      <c r="V22" s="316"/>
      <c r="W22" s="316"/>
      <c r="X22" s="316"/>
      <c r="Y22" s="316"/>
    </row>
    <row r="23" spans="1:25" x14ac:dyDescent="0.2">
      <c r="B23" s="3"/>
      <c r="C23" s="52" t="s">
        <v>295</v>
      </c>
      <c r="D23" s="3"/>
      <c r="E23" s="233" t="s">
        <v>296</v>
      </c>
      <c r="F23" s="233"/>
      <c r="G23" s="233"/>
      <c r="H23" s="233"/>
      <c r="I23" s="233"/>
      <c r="J23" s="233"/>
      <c r="K23" s="3"/>
      <c r="L23" s="53">
        <v>127446</v>
      </c>
      <c r="M23" s="3"/>
      <c r="N23" s="53">
        <v>0</v>
      </c>
      <c r="O23" s="164"/>
      <c r="P23" s="53">
        <v>128000</v>
      </c>
      <c r="Q23" s="3"/>
      <c r="R23" s="53">
        <v>129688</v>
      </c>
      <c r="S23" s="3"/>
      <c r="T23" s="225">
        <f>R23/L23*100</f>
        <v>101.75917643550993</v>
      </c>
      <c r="U23" s="225"/>
      <c r="V23" s="225">
        <f>R23/P23*100</f>
        <v>101.31874999999999</v>
      </c>
      <c r="W23" s="225"/>
      <c r="X23" s="225"/>
      <c r="Y23" s="225"/>
    </row>
    <row r="24" spans="1:25" x14ac:dyDescent="0.2">
      <c r="B24" s="3"/>
      <c r="C24" s="52" t="s">
        <v>308</v>
      </c>
      <c r="D24" s="3"/>
      <c r="E24" s="233" t="s">
        <v>309</v>
      </c>
      <c r="F24" s="233"/>
      <c r="G24" s="233"/>
      <c r="H24" s="233"/>
      <c r="I24" s="233"/>
      <c r="J24" s="233"/>
      <c r="K24" s="3"/>
      <c r="L24" s="53">
        <v>5204.2</v>
      </c>
      <c r="M24" s="3"/>
      <c r="N24" s="53">
        <v>8000</v>
      </c>
      <c r="O24" s="164"/>
      <c r="P24" s="53">
        <v>5000</v>
      </c>
      <c r="Q24" s="3"/>
      <c r="R24" s="53">
        <v>3864.2</v>
      </c>
      <c r="S24" s="3"/>
      <c r="T24" s="225">
        <f>R24/L24*100</f>
        <v>74.251566042811575</v>
      </c>
      <c r="U24" s="225"/>
      <c r="V24" s="225">
        <f t="shared" ref="V24:V25" si="5">R24/P24*100</f>
        <v>77.283999999999992</v>
      </c>
      <c r="W24" s="225"/>
      <c r="X24" s="225"/>
      <c r="Y24" s="225"/>
    </row>
    <row r="25" spans="1:25" ht="12.75" customHeight="1" x14ac:dyDescent="0.2">
      <c r="B25" s="3"/>
      <c r="C25" s="309" t="s">
        <v>201</v>
      </c>
      <c r="D25" s="309"/>
      <c r="E25" s="309"/>
      <c r="F25" s="309"/>
      <c r="G25" s="309"/>
      <c r="H25" s="309"/>
      <c r="I25" s="309"/>
      <c r="J25" s="309"/>
      <c r="K25" s="40"/>
      <c r="L25" s="55">
        <v>132650.20000000001</v>
      </c>
      <c r="M25" s="40"/>
      <c r="N25" s="55">
        <f>SUM(N23:N24)</f>
        <v>8000</v>
      </c>
      <c r="O25" s="55">
        <f>SUM(O23:O24)</f>
        <v>0</v>
      </c>
      <c r="P25" s="55">
        <f>SUM(P23:P24)</f>
        <v>133000</v>
      </c>
      <c r="Q25" s="55">
        <f>SUM(Q23:Q24)</f>
        <v>0</v>
      </c>
      <c r="R25" s="55">
        <f>SUM(R23:R24)</f>
        <v>133552.20000000001</v>
      </c>
      <c r="S25" s="40"/>
      <c r="T25" s="308">
        <f>R25/L25*100</f>
        <v>100.67998389749884</v>
      </c>
      <c r="U25" s="308"/>
      <c r="V25" s="308">
        <f t="shared" si="5"/>
        <v>100.41518796992482</v>
      </c>
      <c r="W25" s="308"/>
      <c r="X25" s="308"/>
      <c r="Y25" s="308"/>
    </row>
    <row r="26" spans="1:25" x14ac:dyDescent="0.2">
      <c r="A26" s="1"/>
      <c r="B26" s="312" t="s">
        <v>310</v>
      </c>
      <c r="C26" s="312"/>
      <c r="D26" s="312"/>
      <c r="E26" s="312"/>
      <c r="F26" s="312"/>
      <c r="G26" s="312"/>
      <c r="H26" s="312"/>
      <c r="I26" s="312"/>
      <c r="J26" s="312"/>
      <c r="K26" s="312"/>
      <c r="L26" s="312"/>
      <c r="M26" s="312"/>
      <c r="N26" s="312"/>
      <c r="O26" s="312"/>
      <c r="P26" s="312"/>
      <c r="Q26" s="312"/>
      <c r="R26" s="312"/>
      <c r="S26" s="312"/>
      <c r="T26" s="312"/>
      <c r="U26" s="312"/>
      <c r="V26" s="312"/>
      <c r="W26" s="312"/>
      <c r="X26" s="312"/>
      <c r="Y26" s="312"/>
    </row>
    <row r="27" spans="1:25" x14ac:dyDescent="0.2">
      <c r="B27" s="3"/>
      <c r="C27" s="52" t="s">
        <v>311</v>
      </c>
      <c r="D27" s="3"/>
      <c r="E27" s="224" t="s">
        <v>312</v>
      </c>
      <c r="F27" s="224"/>
      <c r="G27" s="224"/>
      <c r="H27" s="224"/>
      <c r="I27" s="224"/>
      <c r="J27" s="224"/>
      <c r="K27" s="3"/>
      <c r="L27" s="53">
        <v>2000</v>
      </c>
      <c r="M27" s="3"/>
      <c r="N27" s="53">
        <v>3000</v>
      </c>
      <c r="O27" s="3"/>
      <c r="P27" s="54">
        <v>0</v>
      </c>
      <c r="Q27" s="3"/>
      <c r="R27" s="53"/>
      <c r="S27" s="3"/>
      <c r="T27" s="313">
        <f>R27/L27*100</f>
        <v>0</v>
      </c>
      <c r="U27" s="313"/>
      <c r="V27" s="226">
        <v>0</v>
      </c>
      <c r="W27" s="226"/>
      <c r="X27" s="226"/>
      <c r="Y27" s="226"/>
    </row>
    <row r="28" spans="1:25" x14ac:dyDescent="0.2">
      <c r="B28" s="3"/>
      <c r="C28" s="52" t="s">
        <v>313</v>
      </c>
      <c r="D28" s="3"/>
      <c r="E28" s="224" t="s">
        <v>314</v>
      </c>
      <c r="F28" s="224"/>
      <c r="G28" s="224"/>
      <c r="H28" s="224"/>
      <c r="I28" s="224"/>
      <c r="J28" s="224"/>
      <c r="K28" s="3"/>
      <c r="L28" s="53">
        <v>3031.35</v>
      </c>
      <c r="M28" s="3"/>
      <c r="N28" s="53">
        <v>4000</v>
      </c>
      <c r="O28" s="3"/>
      <c r="P28" s="54">
        <v>0</v>
      </c>
      <c r="Q28" s="3"/>
      <c r="R28" s="53"/>
      <c r="S28" s="3"/>
      <c r="T28" s="313">
        <f>R28/L28*100</f>
        <v>0</v>
      </c>
      <c r="U28" s="313"/>
      <c r="V28" s="226">
        <v>0</v>
      </c>
      <c r="W28" s="226"/>
      <c r="X28" s="226"/>
      <c r="Y28" s="226"/>
    </row>
    <row r="29" spans="1:25" x14ac:dyDescent="0.2">
      <c r="B29" s="3"/>
      <c r="C29" s="52" t="s">
        <v>315</v>
      </c>
      <c r="D29" s="3"/>
      <c r="E29" s="233" t="s">
        <v>316</v>
      </c>
      <c r="F29" s="233"/>
      <c r="G29" s="233"/>
      <c r="H29" s="233"/>
      <c r="I29" s="233"/>
      <c r="J29" s="233"/>
      <c r="K29" s="3"/>
      <c r="L29" s="53">
        <v>126.94</v>
      </c>
      <c r="M29" s="3"/>
      <c r="N29" s="53">
        <v>500</v>
      </c>
      <c r="O29" s="3"/>
      <c r="P29" s="54">
        <v>0</v>
      </c>
      <c r="Q29" s="3"/>
      <c r="R29" s="53"/>
      <c r="S29" s="3"/>
      <c r="T29" s="313">
        <f>R29/L29*100</f>
        <v>0</v>
      </c>
      <c r="U29" s="313"/>
      <c r="V29" s="226">
        <v>0</v>
      </c>
      <c r="W29" s="226"/>
      <c r="X29" s="226"/>
      <c r="Y29" s="226"/>
    </row>
    <row r="30" spans="1:25" ht="12.75" customHeight="1" x14ac:dyDescent="0.2">
      <c r="B30" s="3"/>
      <c r="C30" s="311" t="s">
        <v>201</v>
      </c>
      <c r="D30" s="311"/>
      <c r="E30" s="311"/>
      <c r="F30" s="311"/>
      <c r="G30" s="311"/>
      <c r="H30" s="311"/>
      <c r="I30" s="311"/>
      <c r="J30" s="311"/>
      <c r="K30" s="60"/>
      <c r="L30" s="61">
        <v>5158.29</v>
      </c>
      <c r="M30" s="60"/>
      <c r="N30" s="61">
        <f>SUM(N27:N29)</f>
        <v>7500</v>
      </c>
      <c r="O30" s="61">
        <f t="shared" ref="O30:R30" si="6">SUM(O27:O29)</f>
        <v>0</v>
      </c>
      <c r="P30" s="61">
        <f t="shared" si="6"/>
        <v>0</v>
      </c>
      <c r="Q30" s="61">
        <f t="shared" si="6"/>
        <v>0</v>
      </c>
      <c r="R30" s="61">
        <f t="shared" si="6"/>
        <v>0</v>
      </c>
      <c r="S30" s="165"/>
      <c r="T30" s="310">
        <f>R30/L30*100</f>
        <v>0</v>
      </c>
      <c r="U30" s="310"/>
      <c r="V30" s="310">
        <v>0</v>
      </c>
      <c r="W30" s="310"/>
      <c r="X30" s="310"/>
      <c r="Y30" s="310"/>
    </row>
  </sheetData>
  <mergeCells count="66">
    <mergeCell ref="A1:Y1"/>
    <mergeCell ref="A2:Y2"/>
    <mergeCell ref="T5:U5"/>
    <mergeCell ref="W5:X5"/>
    <mergeCell ref="E7:J8"/>
    <mergeCell ref="L7:L8"/>
    <mergeCell ref="N7:N8"/>
    <mergeCell ref="P7:P8"/>
    <mergeCell ref="R7:R8"/>
    <mergeCell ref="T7:U8"/>
    <mergeCell ref="V7:Y8"/>
    <mergeCell ref="G5:I5"/>
    <mergeCell ref="C7:C8"/>
    <mergeCell ref="T9:V9"/>
    <mergeCell ref="B10:Y10"/>
    <mergeCell ref="E11:J11"/>
    <mergeCell ref="T11:U11"/>
    <mergeCell ref="V11:Y11"/>
    <mergeCell ref="E9:H9"/>
    <mergeCell ref="V15:Y15"/>
    <mergeCell ref="T17:U17"/>
    <mergeCell ref="V17:Y17"/>
    <mergeCell ref="E12:J12"/>
    <mergeCell ref="T12:U12"/>
    <mergeCell ref="V12:Y12"/>
    <mergeCell ref="T13:U13"/>
    <mergeCell ref="V13:Y13"/>
    <mergeCell ref="C13:J13"/>
    <mergeCell ref="C17:J17"/>
    <mergeCell ref="B14:Y14"/>
    <mergeCell ref="E15:J15"/>
    <mergeCell ref="T15:U15"/>
    <mergeCell ref="T16:U16"/>
    <mergeCell ref="V24:Y24"/>
    <mergeCell ref="E24:J24"/>
    <mergeCell ref="T24:U24"/>
    <mergeCell ref="T21:U21"/>
    <mergeCell ref="V21:Y21"/>
    <mergeCell ref="B22:Y22"/>
    <mergeCell ref="E23:J23"/>
    <mergeCell ref="T23:U23"/>
    <mergeCell ref="V23:Y23"/>
    <mergeCell ref="C21:J21"/>
    <mergeCell ref="V25:Y25"/>
    <mergeCell ref="T25:U25"/>
    <mergeCell ref="C25:J25"/>
    <mergeCell ref="V29:Y29"/>
    <mergeCell ref="T30:U30"/>
    <mergeCell ref="V30:Y30"/>
    <mergeCell ref="C30:J30"/>
    <mergeCell ref="B26:Y26"/>
    <mergeCell ref="E27:J27"/>
    <mergeCell ref="T27:U27"/>
    <mergeCell ref="V27:Y27"/>
    <mergeCell ref="E28:J28"/>
    <mergeCell ref="T28:U28"/>
    <mergeCell ref="V28:Y28"/>
    <mergeCell ref="E29:J29"/>
    <mergeCell ref="T29:U29"/>
    <mergeCell ref="B18:Y18"/>
    <mergeCell ref="E19:J19"/>
    <mergeCell ref="T19:U19"/>
    <mergeCell ref="V19:Y19"/>
    <mergeCell ref="E20:J20"/>
    <mergeCell ref="T20:U20"/>
    <mergeCell ref="V20:Y20"/>
  </mergeCells>
  <pageMargins left="0.7" right="0.7" top="0.75" bottom="0.75" header="0.3" footer="0.3"/>
  <pageSetup paperSize="9"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22"/>
  <sheetViews>
    <sheetView workbookViewId="0">
      <selection sqref="A1:T20"/>
    </sheetView>
  </sheetViews>
  <sheetFormatPr defaultRowHeight="12.75" x14ac:dyDescent="0.2"/>
  <cols>
    <col min="1" max="1" width="8" bestFit="1" customWidth="1"/>
    <col min="3" max="3" width="30.140625" customWidth="1"/>
    <col min="4" max="4" width="14.85546875" hidden="1" customWidth="1"/>
    <col min="5" max="5" width="11.7109375" hidden="1" customWidth="1"/>
    <col min="6" max="6" width="15.7109375" customWidth="1"/>
    <col min="7" max="9" width="0" hidden="1" customWidth="1"/>
    <col min="10" max="10" width="14.140625" customWidth="1"/>
    <col min="11" max="11" width="13.28515625" hidden="1" customWidth="1"/>
    <col min="12" max="12" width="0" hidden="1" customWidth="1"/>
    <col min="13" max="13" width="11" hidden="1" customWidth="1"/>
    <col min="14" max="14" width="16.85546875" customWidth="1"/>
    <col min="15" max="17" width="0" hidden="1" customWidth="1"/>
    <col min="18" max="18" width="15.5703125" customWidth="1"/>
  </cols>
  <sheetData>
    <row r="1" spans="1:21" ht="27.75" customHeight="1" x14ac:dyDescent="0.2">
      <c r="A1" s="334" t="s">
        <v>28</v>
      </c>
      <c r="B1" s="334"/>
      <c r="C1" s="334"/>
      <c r="D1" s="334"/>
      <c r="E1" s="334"/>
      <c r="F1" s="334"/>
      <c r="G1" s="334"/>
      <c r="H1" s="334"/>
      <c r="I1" s="334"/>
      <c r="J1" s="334"/>
      <c r="K1" s="334"/>
      <c r="L1" s="334"/>
      <c r="M1" s="334"/>
      <c r="N1" s="334"/>
      <c r="O1" s="334"/>
      <c r="P1" s="334"/>
      <c r="Q1" s="334"/>
      <c r="R1" s="334"/>
      <c r="S1" s="334"/>
      <c r="T1" s="334"/>
    </row>
    <row r="2" spans="1:21" x14ac:dyDescent="0.2">
      <c r="A2" s="189" t="s">
        <v>373</v>
      </c>
      <c r="B2" s="189"/>
      <c r="C2" s="189"/>
      <c r="D2" s="189"/>
      <c r="E2" s="189"/>
      <c r="F2" s="189"/>
      <c r="G2" s="189"/>
      <c r="H2" s="189"/>
      <c r="I2" s="189"/>
      <c r="J2" s="189"/>
      <c r="K2" s="189"/>
      <c r="L2" s="189"/>
      <c r="M2" s="189"/>
      <c r="N2" s="189"/>
      <c r="O2" s="189"/>
      <c r="P2" s="189"/>
      <c r="Q2" s="189"/>
      <c r="R2" s="189"/>
      <c r="S2" s="189"/>
      <c r="T2" s="189"/>
      <c r="U2" s="178"/>
    </row>
    <row r="3" spans="1:21" ht="25.5" hidden="1" customHeight="1" x14ac:dyDescent="0.2">
      <c r="A3" s="189" t="s">
        <v>373</v>
      </c>
      <c r="B3" s="189"/>
      <c r="C3" s="189"/>
      <c r="D3" s="189"/>
      <c r="E3" s="189"/>
      <c r="F3" s="189"/>
      <c r="G3" s="189"/>
      <c r="H3" s="189"/>
      <c r="I3" s="189"/>
      <c r="J3" s="189"/>
      <c r="K3" s="189"/>
      <c r="L3" s="189"/>
      <c r="M3" s="189"/>
      <c r="N3" s="189"/>
      <c r="O3" s="189"/>
      <c r="P3" s="189"/>
      <c r="Q3" s="189"/>
      <c r="R3" s="189"/>
      <c r="S3" s="189"/>
      <c r="T3" s="189"/>
    </row>
    <row r="5" spans="1:21" x14ac:dyDescent="0.2">
      <c r="A5" s="215" t="s">
        <v>390</v>
      </c>
      <c r="B5" s="332" t="s">
        <v>391</v>
      </c>
      <c r="D5" s="187" t="s">
        <v>140</v>
      </c>
      <c r="E5" s="187"/>
      <c r="F5" s="187"/>
      <c r="H5" s="187" t="s">
        <v>374</v>
      </c>
      <c r="I5" s="187"/>
      <c r="J5" s="187"/>
      <c r="L5" s="187" t="s">
        <v>375</v>
      </c>
      <c r="M5" s="187"/>
      <c r="N5" s="187"/>
      <c r="P5" s="187" t="s">
        <v>376</v>
      </c>
      <c r="Q5" s="187"/>
      <c r="R5" s="187"/>
      <c r="S5" s="182" t="s">
        <v>1</v>
      </c>
      <c r="T5" s="333" t="s">
        <v>2</v>
      </c>
    </row>
    <row r="6" spans="1:21" ht="12.75" customHeight="1" x14ac:dyDescent="0.2">
      <c r="A6" s="215"/>
      <c r="B6" s="332"/>
      <c r="D6" s="187"/>
      <c r="E6" s="187"/>
      <c r="F6" s="187"/>
      <c r="H6" s="187"/>
      <c r="I6" s="187"/>
      <c r="J6" s="187"/>
      <c r="L6" s="187"/>
      <c r="M6" s="187"/>
      <c r="N6" s="187"/>
      <c r="P6" s="187"/>
      <c r="Q6" s="187"/>
      <c r="R6" s="187"/>
      <c r="S6" s="182"/>
      <c r="T6" s="333"/>
    </row>
    <row r="7" spans="1:21" x14ac:dyDescent="0.2">
      <c r="E7" s="78" t="s">
        <v>3</v>
      </c>
      <c r="I7" s="78" t="s">
        <v>4</v>
      </c>
      <c r="M7" s="78" t="s">
        <v>5</v>
      </c>
      <c r="Q7" s="78" t="s">
        <v>6</v>
      </c>
      <c r="S7" s="78" t="s">
        <v>22</v>
      </c>
      <c r="T7" s="85" t="s">
        <v>23</v>
      </c>
    </row>
    <row r="9" spans="1:21" ht="25.5" x14ac:dyDescent="0.2">
      <c r="B9" s="83" t="s">
        <v>58</v>
      </c>
      <c r="D9" s="335">
        <f>D10+D12+D14+D16+D18</f>
        <v>666971.75</v>
      </c>
      <c r="E9" s="335"/>
      <c r="F9" s="335"/>
      <c r="H9" s="335">
        <v>762600</v>
      </c>
      <c r="I9" s="335"/>
      <c r="J9" s="335"/>
      <c r="L9" s="335">
        <v>773290</v>
      </c>
      <c r="M9" s="335"/>
      <c r="N9" s="335"/>
      <c r="P9" s="335">
        <v>736066.47</v>
      </c>
      <c r="Q9" s="335"/>
      <c r="R9" s="335"/>
      <c r="S9" s="84">
        <f>P9/D9*100</f>
        <v>110.35946724880026</v>
      </c>
      <c r="T9" s="84">
        <v>95.186342769206888</v>
      </c>
    </row>
    <row r="10" spans="1:21" x14ac:dyDescent="0.2">
      <c r="A10" s="89" t="s">
        <v>3</v>
      </c>
      <c r="B10" s="89" t="s">
        <v>392</v>
      </c>
      <c r="D10" s="335">
        <v>358416.33</v>
      </c>
      <c r="E10" s="335"/>
      <c r="F10" s="335"/>
      <c r="H10" s="335">
        <v>550000</v>
      </c>
      <c r="I10" s="335"/>
      <c r="J10" s="335"/>
      <c r="L10" s="335">
        <v>414000</v>
      </c>
      <c r="M10" s="335"/>
      <c r="N10" s="335"/>
      <c r="P10" s="335">
        <v>411860.86</v>
      </c>
      <c r="Q10" s="335"/>
      <c r="R10" s="335"/>
      <c r="S10" s="84">
        <v>114.9112988239124</v>
      </c>
      <c r="T10" s="90" t="s">
        <v>164</v>
      </c>
    </row>
    <row r="11" spans="1:21" x14ac:dyDescent="0.2">
      <c r="A11" s="86" t="s">
        <v>393</v>
      </c>
      <c r="B11" s="86" t="s">
        <v>392</v>
      </c>
      <c r="D11" s="336">
        <v>358416.33</v>
      </c>
      <c r="E11" s="336"/>
      <c r="F11" s="336"/>
      <c r="H11" s="336">
        <v>550000</v>
      </c>
      <c r="I11" s="336"/>
      <c r="J11" s="336"/>
      <c r="L11" s="336">
        <v>414000</v>
      </c>
      <c r="M11" s="336"/>
      <c r="N11" s="336"/>
      <c r="P11" s="336">
        <v>411860.86</v>
      </c>
      <c r="Q11" s="336"/>
      <c r="R11" s="336"/>
      <c r="S11" s="87">
        <v>114.9112988239124</v>
      </c>
      <c r="T11" s="88" t="s">
        <v>164</v>
      </c>
    </row>
    <row r="12" spans="1:21" x14ac:dyDescent="0.2">
      <c r="A12" s="89" t="s">
        <v>5</v>
      </c>
      <c r="B12" s="89" t="s">
        <v>394</v>
      </c>
      <c r="D12" s="335">
        <v>23.88</v>
      </c>
      <c r="E12" s="335"/>
      <c r="F12" s="335"/>
      <c r="H12" s="335">
        <v>1100</v>
      </c>
      <c r="I12" s="335"/>
      <c r="J12" s="335"/>
      <c r="L12" s="335">
        <v>40</v>
      </c>
      <c r="M12" s="335"/>
      <c r="N12" s="335"/>
      <c r="P12" s="335">
        <v>26.39</v>
      </c>
      <c r="Q12" s="335"/>
      <c r="R12" s="335"/>
      <c r="S12" s="84">
        <v>110.51088777219432</v>
      </c>
      <c r="T12" s="90" t="s">
        <v>395</v>
      </c>
    </row>
    <row r="13" spans="1:21" x14ac:dyDescent="0.2">
      <c r="A13" s="86" t="s">
        <v>69</v>
      </c>
      <c r="B13" s="86" t="s">
        <v>394</v>
      </c>
      <c r="D13" s="336">
        <v>23.88</v>
      </c>
      <c r="E13" s="336"/>
      <c r="F13" s="336"/>
      <c r="H13" s="336">
        <v>1100</v>
      </c>
      <c r="I13" s="336"/>
      <c r="J13" s="336"/>
      <c r="L13" s="336">
        <v>40</v>
      </c>
      <c r="M13" s="336"/>
      <c r="N13" s="336"/>
      <c r="P13" s="336">
        <v>26.39</v>
      </c>
      <c r="Q13" s="336"/>
      <c r="R13" s="336"/>
      <c r="S13" s="87">
        <v>110.51088777219432</v>
      </c>
      <c r="T13" s="88" t="s">
        <v>395</v>
      </c>
    </row>
    <row r="14" spans="1:21" x14ac:dyDescent="0.2">
      <c r="A14" s="89" t="s">
        <v>6</v>
      </c>
      <c r="B14" s="89" t="s">
        <v>396</v>
      </c>
      <c r="D14" s="335">
        <v>170723.05</v>
      </c>
      <c r="E14" s="335"/>
      <c r="F14" s="335"/>
      <c r="H14" s="335">
        <v>196000</v>
      </c>
      <c r="I14" s="335"/>
      <c r="J14" s="335"/>
      <c r="L14" s="335">
        <v>226250</v>
      </c>
      <c r="M14" s="335"/>
      <c r="N14" s="335"/>
      <c r="P14" s="335">
        <v>190627.02</v>
      </c>
      <c r="Q14" s="335"/>
      <c r="R14" s="335"/>
      <c r="S14" s="84">
        <v>111.65863074728338</v>
      </c>
      <c r="T14" s="90" t="s">
        <v>405</v>
      </c>
    </row>
    <row r="15" spans="1:21" x14ac:dyDescent="0.2">
      <c r="A15" s="86" t="s">
        <v>397</v>
      </c>
      <c r="B15" s="86" t="s">
        <v>398</v>
      </c>
      <c r="D15" s="336">
        <v>170723.05</v>
      </c>
      <c r="E15" s="336"/>
      <c r="F15" s="336"/>
      <c r="H15" s="336">
        <v>196000</v>
      </c>
      <c r="I15" s="336"/>
      <c r="J15" s="336"/>
      <c r="L15" s="336">
        <v>226250</v>
      </c>
      <c r="M15" s="336"/>
      <c r="N15" s="336"/>
      <c r="P15" s="336">
        <v>190627.02</v>
      </c>
      <c r="Q15" s="336"/>
      <c r="R15" s="336"/>
      <c r="S15" s="87">
        <v>111.65863074728338</v>
      </c>
      <c r="T15" s="88" t="s">
        <v>405</v>
      </c>
    </row>
    <row r="16" spans="1:21" x14ac:dyDescent="0.2">
      <c r="A16" s="89" t="s">
        <v>399</v>
      </c>
      <c r="B16" s="89" t="s">
        <v>400</v>
      </c>
      <c r="D16" s="335">
        <v>132650.20000000001</v>
      </c>
      <c r="E16" s="335"/>
      <c r="F16" s="335"/>
      <c r="H16" s="335">
        <v>8000</v>
      </c>
      <c r="I16" s="335"/>
      <c r="J16" s="335"/>
      <c r="L16" s="335">
        <v>133000</v>
      </c>
      <c r="M16" s="335"/>
      <c r="N16" s="335"/>
      <c r="P16" s="335">
        <v>133552.20000000001</v>
      </c>
      <c r="Q16" s="335"/>
      <c r="R16" s="335"/>
      <c r="S16" s="84">
        <f>P16/D16*100</f>
        <v>100.67998389749884</v>
      </c>
      <c r="T16" s="90" t="s">
        <v>406</v>
      </c>
    </row>
    <row r="17" spans="1:20" x14ac:dyDescent="0.2">
      <c r="A17" s="86" t="s">
        <v>401</v>
      </c>
      <c r="B17" s="86" t="s">
        <v>402</v>
      </c>
      <c r="D17" s="336">
        <v>132650.20000000001</v>
      </c>
      <c r="E17" s="336"/>
      <c r="F17" s="336"/>
      <c r="H17" s="336">
        <v>8000</v>
      </c>
      <c r="I17" s="336"/>
      <c r="J17" s="336"/>
      <c r="L17" s="336">
        <v>133000</v>
      </c>
      <c r="M17" s="336"/>
      <c r="N17" s="336"/>
      <c r="P17" s="336">
        <v>133552.20000000001</v>
      </c>
      <c r="Q17" s="336"/>
      <c r="R17" s="336"/>
      <c r="S17" s="84">
        <f>P17/D17*100</f>
        <v>100.67998389749884</v>
      </c>
      <c r="T17" s="88" t="s">
        <v>406</v>
      </c>
    </row>
    <row r="18" spans="1:20" x14ac:dyDescent="0.2">
      <c r="A18" s="89" t="s">
        <v>329</v>
      </c>
      <c r="B18" s="89" t="s">
        <v>403</v>
      </c>
      <c r="D18" s="335">
        <v>5158.29</v>
      </c>
      <c r="E18" s="335"/>
      <c r="F18" s="335"/>
      <c r="H18" s="335">
        <v>7500</v>
      </c>
      <c r="I18" s="335"/>
      <c r="J18" s="335"/>
      <c r="L18" s="335">
        <v>0</v>
      </c>
      <c r="M18" s="335"/>
      <c r="N18" s="335"/>
      <c r="P18" s="335">
        <v>0</v>
      </c>
      <c r="Q18" s="335"/>
      <c r="R18" s="335"/>
      <c r="S18" s="84">
        <v>0</v>
      </c>
      <c r="T18" s="90" t="s">
        <v>26</v>
      </c>
    </row>
    <row r="19" spans="1:20" x14ac:dyDescent="0.2">
      <c r="A19" s="86" t="s">
        <v>404</v>
      </c>
      <c r="B19" s="86" t="s">
        <v>403</v>
      </c>
      <c r="D19" s="336">
        <v>5158.29</v>
      </c>
      <c r="E19" s="336"/>
      <c r="F19" s="336"/>
      <c r="H19" s="336">
        <v>7500</v>
      </c>
      <c r="I19" s="336"/>
      <c r="J19" s="336"/>
      <c r="L19" s="336">
        <v>0</v>
      </c>
      <c r="M19" s="336"/>
      <c r="N19" s="336"/>
      <c r="P19" s="336">
        <v>0</v>
      </c>
      <c r="Q19" s="336"/>
      <c r="R19" s="336"/>
      <c r="S19" s="87">
        <v>0</v>
      </c>
      <c r="T19" s="88" t="s">
        <v>26</v>
      </c>
    </row>
    <row r="20" spans="1:20" x14ac:dyDescent="0.2">
      <c r="A20" s="25"/>
      <c r="B20" s="23"/>
      <c r="C20" s="330"/>
      <c r="D20" s="330"/>
      <c r="E20" s="331"/>
      <c r="F20" s="331"/>
      <c r="G20" s="331"/>
      <c r="H20" s="330"/>
      <c r="I20" s="330"/>
      <c r="J20" s="330"/>
      <c r="K20" s="72"/>
      <c r="M20" s="24"/>
    </row>
    <row r="21" spans="1:20" x14ac:dyDescent="0.2">
      <c r="A21" s="25"/>
      <c r="B21" s="23"/>
      <c r="C21" s="330"/>
      <c r="D21" s="330"/>
      <c r="E21" s="331"/>
      <c r="F21" s="331"/>
      <c r="G21" s="331"/>
      <c r="H21" s="330"/>
      <c r="I21" s="330"/>
      <c r="J21" s="330"/>
      <c r="K21" s="72"/>
      <c r="M21" s="24"/>
    </row>
    <row r="22" spans="1:20" x14ac:dyDescent="0.2">
      <c r="A22" s="25"/>
      <c r="B22" s="23"/>
      <c r="C22" s="330"/>
      <c r="D22" s="330"/>
      <c r="E22" s="331"/>
      <c r="F22" s="331"/>
      <c r="G22" s="331"/>
      <c r="H22" s="330"/>
      <c r="I22" s="330"/>
      <c r="J22" s="330"/>
      <c r="K22" s="72"/>
      <c r="M22" s="24"/>
    </row>
  </sheetData>
  <mergeCells count="64">
    <mergeCell ref="L18:N18"/>
    <mergeCell ref="P18:R18"/>
    <mergeCell ref="D19:F19"/>
    <mergeCell ref="L19:N19"/>
    <mergeCell ref="P19:R19"/>
    <mergeCell ref="H19:J19"/>
    <mergeCell ref="H18:J18"/>
    <mergeCell ref="D18:F18"/>
    <mergeCell ref="L16:N16"/>
    <mergeCell ref="P16:R16"/>
    <mergeCell ref="D17:F17"/>
    <mergeCell ref="L17:N17"/>
    <mergeCell ref="P17:R17"/>
    <mergeCell ref="H17:J17"/>
    <mergeCell ref="D16:F16"/>
    <mergeCell ref="H16:J16"/>
    <mergeCell ref="L14:N14"/>
    <mergeCell ref="P14:R14"/>
    <mergeCell ref="D15:F15"/>
    <mergeCell ref="L15:N15"/>
    <mergeCell ref="P15:R15"/>
    <mergeCell ref="H14:J14"/>
    <mergeCell ref="D14:F14"/>
    <mergeCell ref="H15:J15"/>
    <mergeCell ref="L12:N12"/>
    <mergeCell ref="P12:R12"/>
    <mergeCell ref="D13:F13"/>
    <mergeCell ref="L13:N13"/>
    <mergeCell ref="P13:R13"/>
    <mergeCell ref="H12:J12"/>
    <mergeCell ref="D12:F12"/>
    <mergeCell ref="H13:J13"/>
    <mergeCell ref="D11:F11"/>
    <mergeCell ref="L11:N11"/>
    <mergeCell ref="P11:R11"/>
    <mergeCell ref="H9:J9"/>
    <mergeCell ref="D9:F9"/>
    <mergeCell ref="L9:N9"/>
    <mergeCell ref="H10:J10"/>
    <mergeCell ref="H11:J11"/>
    <mergeCell ref="A1:T1"/>
    <mergeCell ref="A2:T2"/>
    <mergeCell ref="P9:R9"/>
    <mergeCell ref="D10:F10"/>
    <mergeCell ref="L10:N10"/>
    <mergeCell ref="P10:R10"/>
    <mergeCell ref="A3:T3"/>
    <mergeCell ref="A5:A6"/>
    <mergeCell ref="B5:B6"/>
    <mergeCell ref="D5:F6"/>
    <mergeCell ref="H5:J6"/>
    <mergeCell ref="L5:N6"/>
    <mergeCell ref="P5:R6"/>
    <mergeCell ref="S5:S6"/>
    <mergeCell ref="T5:T6"/>
    <mergeCell ref="C20:D20"/>
    <mergeCell ref="E20:G20"/>
    <mergeCell ref="H20:J20"/>
    <mergeCell ref="C22:D22"/>
    <mergeCell ref="E22:G22"/>
    <mergeCell ref="H22:J22"/>
    <mergeCell ref="C21:D21"/>
    <mergeCell ref="E21:G21"/>
    <mergeCell ref="H21:J21"/>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11"/>
  <sheetViews>
    <sheetView topLeftCell="C1" workbookViewId="0">
      <selection sqref="A1:Q12"/>
    </sheetView>
  </sheetViews>
  <sheetFormatPr defaultRowHeight="12.75" x14ac:dyDescent="0.2"/>
  <cols>
    <col min="1" max="1" width="12.85546875" hidden="1" customWidth="1"/>
    <col min="2" max="2" width="1.7109375" hidden="1" customWidth="1"/>
    <col min="3" max="3" width="17.85546875" customWidth="1"/>
    <col min="4" max="4" width="0" hidden="1" customWidth="1"/>
    <col min="5" max="5" width="2.42578125" hidden="1" customWidth="1"/>
    <col min="6" max="6" width="13.5703125" customWidth="1"/>
    <col min="7" max="7" width="0" hidden="1" customWidth="1"/>
    <col min="8" max="8" width="2.42578125" hidden="1" customWidth="1"/>
    <col min="9" max="9" width="17.42578125" customWidth="1"/>
    <col min="10" max="10" width="0" hidden="1" customWidth="1"/>
    <col min="11" max="11" width="1.28515625" hidden="1" customWidth="1"/>
    <col min="12" max="12" width="21.42578125" customWidth="1"/>
    <col min="13" max="13" width="0" hidden="1" customWidth="1"/>
    <col min="14" max="14" width="1.42578125" hidden="1" customWidth="1"/>
    <col min="15" max="15" width="26.5703125" customWidth="1"/>
    <col min="16" max="16" width="16.85546875" customWidth="1"/>
    <col min="17" max="17" width="14.85546875" customWidth="1"/>
  </cols>
  <sheetData>
    <row r="1" spans="1:17" ht="35.25" customHeight="1" x14ac:dyDescent="0.2">
      <c r="A1" s="334" t="s">
        <v>407</v>
      </c>
      <c r="B1" s="334"/>
      <c r="C1" s="334"/>
      <c r="D1" s="334"/>
      <c r="E1" s="334"/>
      <c r="F1" s="334"/>
      <c r="G1" s="334"/>
      <c r="H1" s="334"/>
      <c r="I1" s="334"/>
      <c r="J1" s="334"/>
      <c r="K1" s="334"/>
      <c r="L1" s="334"/>
      <c r="M1" s="334"/>
      <c r="N1" s="334"/>
      <c r="O1" s="334"/>
      <c r="P1" s="334"/>
      <c r="Q1" s="334"/>
    </row>
    <row r="3" spans="1:17" x14ac:dyDescent="0.2">
      <c r="A3" s="189" t="s">
        <v>373</v>
      </c>
      <c r="B3" s="189"/>
      <c r="C3" s="189"/>
      <c r="D3" s="189"/>
      <c r="E3" s="189"/>
      <c r="F3" s="189"/>
      <c r="G3" s="189"/>
      <c r="H3" s="189"/>
      <c r="I3" s="189"/>
      <c r="J3" s="189"/>
      <c r="K3" s="189"/>
      <c r="L3" s="189"/>
      <c r="M3" s="189"/>
      <c r="N3" s="189"/>
      <c r="O3" s="189"/>
      <c r="P3" s="189"/>
      <c r="Q3" s="189"/>
    </row>
    <row r="5" spans="1:17" ht="12.75" customHeight="1" x14ac:dyDescent="0.2">
      <c r="B5" s="292" t="s">
        <v>35</v>
      </c>
      <c r="C5" s="292"/>
      <c r="D5" s="292"/>
      <c r="E5" s="294" t="s">
        <v>140</v>
      </c>
      <c r="F5" s="294"/>
      <c r="G5" s="294"/>
      <c r="H5" s="294" t="s">
        <v>374</v>
      </c>
      <c r="I5" s="294"/>
      <c r="J5" s="294"/>
      <c r="K5" s="294" t="s">
        <v>375</v>
      </c>
      <c r="L5" s="294"/>
      <c r="M5" s="294"/>
      <c r="N5" s="294" t="s">
        <v>376</v>
      </c>
      <c r="O5" s="294"/>
      <c r="P5" s="337" t="s">
        <v>1</v>
      </c>
      <c r="Q5" s="337" t="s">
        <v>2</v>
      </c>
    </row>
    <row r="6" spans="1:17" ht="24.75" customHeight="1" x14ac:dyDescent="0.2">
      <c r="B6" s="292"/>
      <c r="C6" s="292"/>
      <c r="D6" s="292"/>
      <c r="E6" s="294"/>
      <c r="F6" s="294"/>
      <c r="G6" s="294"/>
      <c r="H6" s="294"/>
      <c r="I6" s="294"/>
      <c r="J6" s="294"/>
      <c r="K6" s="294"/>
      <c r="L6" s="294"/>
      <c r="M6" s="294"/>
      <c r="N6" s="294"/>
      <c r="O6" s="294"/>
      <c r="P6" s="337"/>
      <c r="Q6" s="337"/>
    </row>
    <row r="7" spans="1:17" x14ac:dyDescent="0.2">
      <c r="B7" s="3"/>
      <c r="C7" s="3"/>
      <c r="D7" s="3"/>
      <c r="E7" s="3"/>
      <c r="F7" s="125" t="s">
        <v>3</v>
      </c>
      <c r="G7" s="3"/>
      <c r="H7" s="3"/>
      <c r="I7" s="125" t="s">
        <v>4</v>
      </c>
      <c r="J7" s="3"/>
      <c r="K7" s="3"/>
      <c r="L7" s="125" t="s">
        <v>5</v>
      </c>
      <c r="M7" s="3"/>
      <c r="N7" s="3"/>
      <c r="O7" s="3"/>
      <c r="P7" s="125" t="s">
        <v>22</v>
      </c>
      <c r="Q7" s="126" t="s">
        <v>23</v>
      </c>
    </row>
    <row r="8" spans="1:17" ht="12.75" customHeight="1" x14ac:dyDescent="0.2">
      <c r="A8" s="22"/>
      <c r="B8" s="340" t="s">
        <v>36</v>
      </c>
      <c r="C8" s="340"/>
      <c r="D8" s="340"/>
      <c r="E8" s="341">
        <v>632359.85</v>
      </c>
      <c r="F8" s="341"/>
      <c r="G8" s="341"/>
      <c r="H8" s="341">
        <v>783600</v>
      </c>
      <c r="I8" s="341"/>
      <c r="J8" s="341"/>
      <c r="K8" s="342" t="s">
        <v>408</v>
      </c>
      <c r="L8" s="342"/>
      <c r="M8" s="342"/>
      <c r="N8" s="341">
        <v>807539.25</v>
      </c>
      <c r="O8" s="341"/>
      <c r="P8" s="128">
        <v>127.70248617144178</v>
      </c>
      <c r="Q8" s="127" t="s">
        <v>409</v>
      </c>
    </row>
    <row r="9" spans="1:17" ht="25.5" customHeight="1" x14ac:dyDescent="0.2">
      <c r="B9" s="3"/>
      <c r="C9" s="304"/>
      <c r="D9" s="305"/>
      <c r="E9" s="305"/>
      <c r="F9" s="305"/>
      <c r="G9" s="305"/>
      <c r="H9" s="305"/>
      <c r="I9" s="305"/>
      <c r="J9" s="305"/>
      <c r="K9" s="305"/>
      <c r="L9" s="305"/>
      <c r="M9" s="305"/>
      <c r="N9" s="305"/>
      <c r="O9" s="305"/>
      <c r="P9" s="305"/>
      <c r="Q9" s="305"/>
    </row>
    <row r="10" spans="1:17" x14ac:dyDescent="0.2">
      <c r="B10" s="3"/>
      <c r="C10" s="292" t="s">
        <v>29</v>
      </c>
      <c r="D10" s="3"/>
      <c r="E10" s="300">
        <v>632359.85</v>
      </c>
      <c r="F10" s="300"/>
      <c r="G10" s="300"/>
      <c r="H10" s="300">
        <v>783600</v>
      </c>
      <c r="I10" s="300"/>
      <c r="J10" s="300"/>
      <c r="K10" s="338" t="s">
        <v>408</v>
      </c>
      <c r="L10" s="338"/>
      <c r="M10" s="338"/>
      <c r="N10" s="300">
        <v>807539.25</v>
      </c>
      <c r="O10" s="300"/>
      <c r="P10" s="131">
        <v>127.70248617144178</v>
      </c>
      <c r="Q10" s="131">
        <v>98.419259977494221</v>
      </c>
    </row>
    <row r="11" spans="1:17" x14ac:dyDescent="0.2">
      <c r="B11" s="3"/>
      <c r="C11" s="292"/>
      <c r="D11" s="3"/>
      <c r="E11" s="3"/>
      <c r="F11" s="339"/>
      <c r="G11" s="339"/>
      <c r="H11" s="339"/>
      <c r="I11" s="339"/>
      <c r="J11" s="339"/>
      <c r="K11" s="339"/>
      <c r="L11" s="339"/>
      <c r="M11" s="339"/>
      <c r="N11" s="339"/>
      <c r="O11" s="339"/>
      <c r="P11" s="339"/>
      <c r="Q11" s="339"/>
    </row>
  </sheetData>
  <mergeCells count="21">
    <mergeCell ref="C9:Q9"/>
    <mergeCell ref="B8:D8"/>
    <mergeCell ref="E8:G8"/>
    <mergeCell ref="H8:J8"/>
    <mergeCell ref="K8:M8"/>
    <mergeCell ref="N8:O8"/>
    <mergeCell ref="N10:O10"/>
    <mergeCell ref="C10:C11"/>
    <mergeCell ref="E10:G10"/>
    <mergeCell ref="H10:J10"/>
    <mergeCell ref="K10:M10"/>
    <mergeCell ref="F11:Q11"/>
    <mergeCell ref="A1:Q1"/>
    <mergeCell ref="A3:Q3"/>
    <mergeCell ref="B5:D6"/>
    <mergeCell ref="E5:G6"/>
    <mergeCell ref="H5:J6"/>
    <mergeCell ref="K5:M6"/>
    <mergeCell ref="N5:O6"/>
    <mergeCell ref="P5:P6"/>
    <mergeCell ref="Q5:Q6"/>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41"/>
  <sheetViews>
    <sheetView topLeftCell="A15" workbookViewId="0">
      <selection sqref="A1:G41"/>
    </sheetView>
  </sheetViews>
  <sheetFormatPr defaultRowHeight="12.75" x14ac:dyDescent="0.2"/>
  <cols>
    <col min="1" max="1" width="69" customWidth="1"/>
    <col min="2" max="2" width="13.42578125" bestFit="1" customWidth="1"/>
    <col min="3" max="3" width="16" bestFit="1" customWidth="1"/>
    <col min="4" max="4" width="14.7109375" bestFit="1" customWidth="1"/>
    <col min="5" max="5" width="13.42578125" bestFit="1" customWidth="1"/>
    <col min="6" max="6" width="10.140625" bestFit="1" customWidth="1"/>
    <col min="7" max="7" width="11.28515625" customWidth="1"/>
  </cols>
  <sheetData>
    <row r="1" spans="1:7" s="5" customFormat="1" ht="28.5" customHeight="1" x14ac:dyDescent="0.25">
      <c r="A1" s="346" t="s">
        <v>48</v>
      </c>
      <c r="B1" s="346"/>
      <c r="C1" s="346"/>
      <c r="D1" s="346"/>
      <c r="E1" s="346"/>
      <c r="F1" s="346"/>
      <c r="G1" s="346"/>
    </row>
    <row r="2" spans="1:7" s="5" customFormat="1" ht="18" x14ac:dyDescent="0.25">
      <c r="A2" s="6"/>
      <c r="B2" s="7"/>
      <c r="C2" s="4"/>
      <c r="D2" s="4"/>
      <c r="E2" s="4"/>
      <c r="F2" s="4"/>
      <c r="G2" s="4"/>
    </row>
    <row r="3" spans="1:7" s="5" customFormat="1" ht="35.25" customHeight="1" x14ac:dyDescent="0.3">
      <c r="A3" s="344" t="s">
        <v>49</v>
      </c>
      <c r="B3" s="344"/>
      <c r="C3" s="344"/>
      <c r="D3" s="344"/>
      <c r="E3" s="344"/>
      <c r="F3" s="344"/>
      <c r="G3" s="344"/>
    </row>
    <row r="4" spans="1:7" s="5" customFormat="1" ht="54.75" customHeight="1" x14ac:dyDescent="0.2">
      <c r="B4" s="102" t="s">
        <v>533</v>
      </c>
      <c r="C4" s="102" t="s">
        <v>411</v>
      </c>
      <c r="D4" s="102" t="s">
        <v>412</v>
      </c>
      <c r="E4" s="103" t="s">
        <v>413</v>
      </c>
      <c r="F4" s="103" t="s">
        <v>144</v>
      </c>
      <c r="G4" s="103" t="s">
        <v>145</v>
      </c>
    </row>
    <row r="5" spans="1:7" s="5" customFormat="1" x14ac:dyDescent="0.2">
      <c r="A5" s="8" t="s">
        <v>0</v>
      </c>
      <c r="B5" s="8"/>
      <c r="C5" s="8">
        <v>0</v>
      </c>
      <c r="D5" s="8"/>
      <c r="E5" s="8">
        <v>0</v>
      </c>
      <c r="F5" s="8">
        <v>0</v>
      </c>
      <c r="G5" s="8">
        <v>0</v>
      </c>
    </row>
    <row r="6" spans="1:7" s="5" customFormat="1" x14ac:dyDescent="0.2">
      <c r="A6" s="8" t="s">
        <v>50</v>
      </c>
      <c r="B6" s="10">
        <v>666971.75</v>
      </c>
      <c r="C6" s="10">
        <v>762600</v>
      </c>
      <c r="D6" s="10">
        <v>773290</v>
      </c>
      <c r="E6" s="10">
        <v>736066.47</v>
      </c>
      <c r="F6" s="74">
        <f>E6/B6*100</f>
        <v>110.35946724880026</v>
      </c>
      <c r="G6" s="74">
        <v>95.19</v>
      </c>
    </row>
    <row r="7" spans="1:7" s="5" customFormat="1" x14ac:dyDescent="0.2"/>
    <row r="8" spans="1:7" s="5" customFormat="1" x14ac:dyDescent="0.2">
      <c r="B8" s="91" t="s">
        <v>143</v>
      </c>
      <c r="C8" s="32" t="s">
        <v>411</v>
      </c>
      <c r="D8" s="32" t="s">
        <v>538</v>
      </c>
      <c r="E8" s="91" t="s">
        <v>539</v>
      </c>
      <c r="F8" s="26" t="s">
        <v>144</v>
      </c>
      <c r="G8" s="26" t="s">
        <v>145</v>
      </c>
    </row>
    <row r="9" spans="1:7" s="5" customFormat="1" x14ac:dyDescent="0.2">
      <c r="A9" s="8" t="s">
        <v>0</v>
      </c>
      <c r="B9" s="10">
        <v>0</v>
      </c>
      <c r="C9" s="8">
        <v>0</v>
      </c>
      <c r="D9" s="8"/>
      <c r="E9" s="8">
        <v>0</v>
      </c>
      <c r="F9" s="8">
        <v>0</v>
      </c>
      <c r="G9" s="8">
        <v>0</v>
      </c>
    </row>
    <row r="10" spans="1:7" s="5" customFormat="1" x14ac:dyDescent="0.2">
      <c r="A10" s="8" t="s">
        <v>51</v>
      </c>
      <c r="B10" s="10">
        <v>632359.85</v>
      </c>
      <c r="C10" s="104">
        <v>783600</v>
      </c>
      <c r="D10" s="10">
        <v>820509.37</v>
      </c>
      <c r="E10" s="10">
        <v>807539.25</v>
      </c>
      <c r="F10" s="74">
        <v>127.7</v>
      </c>
      <c r="G10" s="10">
        <f>E10/D10*100</f>
        <v>98.419259977494221</v>
      </c>
    </row>
    <row r="11" spans="1:7" s="5" customFormat="1" x14ac:dyDescent="0.2"/>
    <row r="12" spans="1:7" s="5" customFormat="1" ht="20.25" customHeight="1" x14ac:dyDescent="0.3">
      <c r="A12" s="20" t="s">
        <v>52</v>
      </c>
      <c r="B12" s="20"/>
      <c r="C12" s="20"/>
      <c r="D12" s="20"/>
      <c r="E12" s="20"/>
      <c r="F12" s="20"/>
      <c r="G12" s="20"/>
    </row>
    <row r="13" spans="1:7" s="5" customFormat="1" ht="40.5" x14ac:dyDescent="0.35">
      <c r="A13" s="62" t="s">
        <v>50</v>
      </c>
      <c r="B13" s="64" t="s">
        <v>410</v>
      </c>
      <c r="C13" s="64" t="s">
        <v>411</v>
      </c>
      <c r="D13" s="64" t="s">
        <v>412</v>
      </c>
      <c r="E13" s="64" t="s">
        <v>413</v>
      </c>
      <c r="F13" s="63" t="s">
        <v>144</v>
      </c>
      <c r="G13" s="63" t="s">
        <v>145</v>
      </c>
    </row>
    <row r="14" spans="1:7" s="5" customFormat="1" x14ac:dyDescent="0.2">
      <c r="A14" s="27" t="s">
        <v>30</v>
      </c>
      <c r="B14" s="28">
        <v>358416.33</v>
      </c>
      <c r="C14" s="28">
        <v>550000</v>
      </c>
      <c r="D14" s="29">
        <v>414000</v>
      </c>
      <c r="E14" s="28">
        <v>411860.86</v>
      </c>
      <c r="F14" s="75">
        <v>114.91</v>
      </c>
      <c r="G14" s="29">
        <v>99.48</v>
      </c>
    </row>
    <row r="15" spans="1:7" s="5" customFormat="1" x14ac:dyDescent="0.2">
      <c r="A15" s="27" t="s">
        <v>31</v>
      </c>
      <c r="B15" s="169">
        <v>23.88</v>
      </c>
      <c r="C15" s="28">
        <v>1100</v>
      </c>
      <c r="D15" s="29">
        <v>40</v>
      </c>
      <c r="E15" s="28">
        <v>26.39</v>
      </c>
      <c r="F15" s="75">
        <v>110.51</v>
      </c>
      <c r="G15" s="29">
        <v>65.98</v>
      </c>
    </row>
    <row r="16" spans="1:7" s="5" customFormat="1" x14ac:dyDescent="0.2">
      <c r="A16" s="27" t="s">
        <v>32</v>
      </c>
      <c r="B16" s="169">
        <v>170723.05</v>
      </c>
      <c r="C16" s="28">
        <v>196000</v>
      </c>
      <c r="D16" s="29">
        <v>226250</v>
      </c>
      <c r="E16" s="28">
        <v>190627.02</v>
      </c>
      <c r="F16" s="75">
        <v>111.66</v>
      </c>
      <c r="G16" s="29">
        <v>84.26</v>
      </c>
    </row>
    <row r="17" spans="1:7" s="5" customFormat="1" x14ac:dyDescent="0.2">
      <c r="A17" s="52" t="s">
        <v>534</v>
      </c>
      <c r="B17" s="169">
        <v>132650.20000000001</v>
      </c>
      <c r="C17" s="28">
        <v>8000</v>
      </c>
      <c r="D17" s="29">
        <v>133000</v>
      </c>
      <c r="E17" s="28">
        <v>133552.20000000001</v>
      </c>
      <c r="F17" s="75">
        <v>100.67</v>
      </c>
      <c r="G17" s="29">
        <v>100.42</v>
      </c>
    </row>
    <row r="18" spans="1:7" s="5" customFormat="1" x14ac:dyDescent="0.2">
      <c r="A18" s="27" t="s">
        <v>34</v>
      </c>
      <c r="B18" s="169">
        <v>5158.29</v>
      </c>
      <c r="C18" s="28">
        <v>7500</v>
      </c>
      <c r="D18" s="29">
        <v>0</v>
      </c>
      <c r="E18" s="28">
        <v>0</v>
      </c>
      <c r="F18" s="75">
        <v>0</v>
      </c>
      <c r="G18" s="29">
        <v>0</v>
      </c>
    </row>
    <row r="19" spans="1:7" s="5" customFormat="1" ht="16.5" customHeight="1" x14ac:dyDescent="0.2">
      <c r="A19" s="106" t="s">
        <v>540</v>
      </c>
      <c r="B19" s="107">
        <f>SUM(B14:B18)</f>
        <v>666971.75</v>
      </c>
      <c r="C19" s="107">
        <f t="shared" ref="C19:E19" si="0">SUM(C14:C18)</f>
        <v>762600</v>
      </c>
      <c r="D19" s="107">
        <f t="shared" si="0"/>
        <v>773290</v>
      </c>
      <c r="E19" s="107">
        <f t="shared" si="0"/>
        <v>736066.47</v>
      </c>
      <c r="F19" s="168">
        <f>E19/B19*100</f>
        <v>110.35946724880026</v>
      </c>
      <c r="G19" s="168">
        <f>E19/D19*100</f>
        <v>95.186342769206888</v>
      </c>
    </row>
    <row r="20" spans="1:7" s="5" customFormat="1" ht="39.75" x14ac:dyDescent="0.3">
      <c r="A20" s="65" t="s">
        <v>51</v>
      </c>
      <c r="B20" s="64" t="s">
        <v>410</v>
      </c>
      <c r="C20" s="64" t="s">
        <v>411</v>
      </c>
      <c r="D20" s="64" t="s">
        <v>412</v>
      </c>
      <c r="E20" s="92" t="s">
        <v>413</v>
      </c>
      <c r="F20" s="63" t="s">
        <v>144</v>
      </c>
      <c r="G20" s="63" t="s">
        <v>145</v>
      </c>
    </row>
    <row r="21" spans="1:7" s="5" customFormat="1" x14ac:dyDescent="0.2">
      <c r="A21" s="27" t="s">
        <v>30</v>
      </c>
      <c r="B21" s="30">
        <v>358416.33</v>
      </c>
      <c r="C21" s="30">
        <v>550000</v>
      </c>
      <c r="D21" s="29">
        <v>414000</v>
      </c>
      <c r="E21" s="30">
        <v>454071.68</v>
      </c>
      <c r="F21" s="75">
        <f>E21/B21*100</f>
        <v>126.68833476421122</v>
      </c>
      <c r="G21" s="29">
        <v>109.68</v>
      </c>
    </row>
    <row r="22" spans="1:7" s="5" customFormat="1" x14ac:dyDescent="0.2">
      <c r="A22" s="27" t="s">
        <v>31</v>
      </c>
      <c r="B22" s="30">
        <v>23.88</v>
      </c>
      <c r="C22" s="30">
        <v>1100</v>
      </c>
      <c r="D22" s="29">
        <v>40</v>
      </c>
      <c r="E22" s="30">
        <v>26.39</v>
      </c>
      <c r="F22" s="75">
        <f t="shared" ref="F22:F25" si="1">E22/B22*100</f>
        <v>110.51088777219431</v>
      </c>
      <c r="G22" s="29">
        <v>65.98</v>
      </c>
    </row>
    <row r="23" spans="1:7" s="5" customFormat="1" x14ac:dyDescent="0.2">
      <c r="A23" s="27" t="s">
        <v>32</v>
      </c>
      <c r="B23" s="30">
        <v>124367.48</v>
      </c>
      <c r="C23" s="30">
        <v>217000</v>
      </c>
      <c r="D23" s="29">
        <v>272605.57</v>
      </c>
      <c r="E23" s="30">
        <v>219025.18</v>
      </c>
      <c r="F23" s="75">
        <f t="shared" si="1"/>
        <v>176.11129533218812</v>
      </c>
      <c r="G23" s="29">
        <v>80.349999999999994</v>
      </c>
    </row>
    <row r="24" spans="1:7" s="5" customFormat="1" x14ac:dyDescent="0.2">
      <c r="A24" s="27" t="s">
        <v>33</v>
      </c>
      <c r="B24" s="30">
        <v>144393.87</v>
      </c>
      <c r="C24" s="30">
        <v>8000</v>
      </c>
      <c r="D24" s="29">
        <v>133863.79999999999</v>
      </c>
      <c r="E24" s="30">
        <v>134416</v>
      </c>
      <c r="F24" s="75">
        <f t="shared" si="1"/>
        <v>93.089824381048871</v>
      </c>
      <c r="G24" s="29">
        <v>100.41</v>
      </c>
    </row>
    <row r="25" spans="1:7" s="5" customFormat="1" x14ac:dyDescent="0.2">
      <c r="A25" s="27" t="s">
        <v>34</v>
      </c>
      <c r="B25" s="30">
        <v>5158.29</v>
      </c>
      <c r="C25" s="30">
        <v>7500</v>
      </c>
      <c r="D25" s="29">
        <v>0</v>
      </c>
      <c r="E25" s="30">
        <v>0</v>
      </c>
      <c r="F25" s="75">
        <f t="shared" si="1"/>
        <v>0</v>
      </c>
      <c r="G25" s="29">
        <v>0</v>
      </c>
    </row>
    <row r="26" spans="1:7" s="13" customFormat="1" x14ac:dyDescent="0.2">
      <c r="A26" s="108" t="s">
        <v>540</v>
      </c>
      <c r="B26" s="109">
        <f>SUM(B21:B25)</f>
        <v>632359.85000000009</v>
      </c>
      <c r="C26" s="109">
        <f t="shared" ref="C26:E26" si="2">SUM(C21:C25)</f>
        <v>783600</v>
      </c>
      <c r="D26" s="109">
        <f t="shared" si="2"/>
        <v>820509.37000000011</v>
      </c>
      <c r="E26" s="109">
        <f t="shared" si="2"/>
        <v>807539.25</v>
      </c>
      <c r="F26" s="167">
        <f>E26/B26*100</f>
        <v>127.70248617144175</v>
      </c>
      <c r="G26" s="166">
        <v>98.5</v>
      </c>
    </row>
    <row r="27" spans="1:7" s="13" customFormat="1" x14ac:dyDescent="0.2">
      <c r="A27" s="21"/>
      <c r="B27" s="23"/>
      <c r="C27" s="23"/>
      <c r="D27" s="23"/>
      <c r="E27" s="23"/>
      <c r="F27" s="23"/>
      <c r="G27" s="24"/>
    </row>
    <row r="28" spans="1:7" s="13" customFormat="1" ht="15.75" x14ac:dyDescent="0.2">
      <c r="A28" s="343" t="s">
        <v>53</v>
      </c>
      <c r="B28" s="343"/>
      <c r="C28" s="343"/>
      <c r="D28" s="343"/>
      <c r="E28" s="343"/>
      <c r="F28" s="343"/>
      <c r="G28" s="343"/>
    </row>
    <row r="29" spans="1:7" s="5" customFormat="1" ht="27.75" customHeight="1" x14ac:dyDescent="0.2">
      <c r="A29" s="345" t="s">
        <v>54</v>
      </c>
      <c r="B29" s="345"/>
      <c r="C29" s="345"/>
      <c r="D29" s="345"/>
      <c r="E29" s="345"/>
      <c r="F29" s="345"/>
      <c r="G29" s="345"/>
    </row>
    <row r="30" spans="1:7" s="5" customFormat="1" ht="14.25" x14ac:dyDescent="0.2">
      <c r="A30" s="4"/>
      <c r="B30" s="4"/>
      <c r="C30" s="4"/>
      <c r="D30" s="4"/>
      <c r="E30" s="4"/>
      <c r="F30" s="4"/>
      <c r="G30" s="4"/>
    </row>
    <row r="31" spans="1:7" s="13" customFormat="1" ht="18" x14ac:dyDescent="0.25">
      <c r="A31" s="186" t="s">
        <v>139</v>
      </c>
      <c r="B31" s="186"/>
      <c r="C31" s="186"/>
      <c r="D31" s="186"/>
      <c r="E31" s="186"/>
      <c r="F31" s="186"/>
      <c r="G31" s="186"/>
    </row>
    <row r="32" spans="1:7" s="13" customFormat="1" ht="18" x14ac:dyDescent="0.25">
      <c r="A32" s="14"/>
      <c r="B32" s="15"/>
      <c r="C32" s="12"/>
      <c r="D32" s="12"/>
      <c r="E32" s="12"/>
      <c r="F32" s="12"/>
      <c r="G32" s="12"/>
    </row>
    <row r="33" spans="1:7" s="5" customFormat="1" ht="20.25" customHeight="1" x14ac:dyDescent="0.3">
      <c r="A33" s="344" t="s">
        <v>55</v>
      </c>
      <c r="B33" s="344"/>
      <c r="C33" s="344"/>
      <c r="D33" s="344"/>
      <c r="E33" s="344"/>
      <c r="F33" s="344"/>
      <c r="G33" s="344"/>
    </row>
    <row r="34" spans="1:7" s="5" customFormat="1" x14ac:dyDescent="0.2"/>
    <row r="35" spans="1:7" s="5" customFormat="1" ht="39" x14ac:dyDescent="0.25">
      <c r="A35" s="93" t="s">
        <v>56</v>
      </c>
      <c r="B35" s="64" t="s">
        <v>410</v>
      </c>
      <c r="C35" s="64" t="s">
        <v>411</v>
      </c>
      <c r="D35" s="64" t="s">
        <v>412</v>
      </c>
      <c r="E35" s="92" t="s">
        <v>413</v>
      </c>
      <c r="F35" s="63" t="s">
        <v>144</v>
      </c>
      <c r="G35" s="63" t="s">
        <v>145</v>
      </c>
    </row>
    <row r="36" spans="1:7" s="5" customFormat="1" x14ac:dyDescent="0.2">
      <c r="A36" s="8" t="s">
        <v>57</v>
      </c>
      <c r="B36" s="104">
        <v>666971.75</v>
      </c>
      <c r="C36" s="10">
        <v>762600</v>
      </c>
      <c r="D36" s="10">
        <v>773290</v>
      </c>
      <c r="E36" s="10">
        <v>736066.47</v>
      </c>
      <c r="F36" s="74">
        <f>E36/B36*100</f>
        <v>110.35946724880026</v>
      </c>
      <c r="G36" s="74">
        <v>95.19</v>
      </c>
    </row>
    <row r="37" spans="1:7" s="5" customFormat="1" ht="15" x14ac:dyDescent="0.25">
      <c r="A37" s="9" t="s">
        <v>58</v>
      </c>
      <c r="B37" s="104">
        <v>666971.75</v>
      </c>
      <c r="C37" s="10">
        <v>762600</v>
      </c>
      <c r="D37" s="10">
        <v>773290</v>
      </c>
      <c r="E37" s="10">
        <v>736066.47</v>
      </c>
      <c r="F37" s="74">
        <f>E37/B37*100</f>
        <v>110.35946724880026</v>
      </c>
      <c r="G37" s="74">
        <v>95.19</v>
      </c>
    </row>
    <row r="38" spans="1:7" s="5" customFormat="1" x14ac:dyDescent="0.2"/>
    <row r="39" spans="1:7" s="5" customFormat="1" ht="39" x14ac:dyDescent="0.25">
      <c r="A39" s="93" t="s">
        <v>56</v>
      </c>
      <c r="B39" s="64" t="s">
        <v>410</v>
      </c>
      <c r="C39" s="64" t="s">
        <v>411</v>
      </c>
      <c r="D39" s="64" t="s">
        <v>412</v>
      </c>
      <c r="E39" s="92" t="s">
        <v>413</v>
      </c>
      <c r="F39" s="63" t="s">
        <v>144</v>
      </c>
      <c r="G39" s="63" t="s">
        <v>145</v>
      </c>
    </row>
    <row r="40" spans="1:7" s="5" customFormat="1" x14ac:dyDescent="0.2">
      <c r="A40" s="8" t="s">
        <v>57</v>
      </c>
      <c r="B40" s="10">
        <v>632359.85</v>
      </c>
      <c r="C40" s="104">
        <v>783600</v>
      </c>
      <c r="D40" s="10">
        <v>820509.37</v>
      </c>
      <c r="E40" s="10">
        <v>807539.25</v>
      </c>
      <c r="F40" s="74">
        <f>E40/B40*100</f>
        <v>127.70248617144179</v>
      </c>
      <c r="G40" s="74">
        <v>98.47</v>
      </c>
    </row>
    <row r="41" spans="1:7" s="5" customFormat="1" ht="15" x14ac:dyDescent="0.25">
      <c r="A41" s="9" t="s">
        <v>59</v>
      </c>
      <c r="B41" s="10">
        <v>632359.85</v>
      </c>
      <c r="C41" s="104">
        <v>783600</v>
      </c>
      <c r="D41" s="10">
        <v>820509.37</v>
      </c>
      <c r="E41" s="10">
        <v>807539.25</v>
      </c>
      <c r="F41" s="74">
        <v>127.7</v>
      </c>
      <c r="G41" s="74">
        <v>98.47</v>
      </c>
    </row>
  </sheetData>
  <mergeCells count="6">
    <mergeCell ref="A28:G28"/>
    <mergeCell ref="A33:G33"/>
    <mergeCell ref="A29:G29"/>
    <mergeCell ref="A1:G1"/>
    <mergeCell ref="A3:G3"/>
    <mergeCell ref="A31:G31"/>
  </mergeCells>
  <pageMargins left="0.7" right="0.7" top="0.75" bottom="0.75" header="0.3" footer="0.3"/>
  <pageSetup paperSize="9" scale="9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D1:U85"/>
  <sheetViews>
    <sheetView topLeftCell="F48" workbookViewId="0">
      <selection activeCell="U85" sqref="D1:U85"/>
    </sheetView>
  </sheetViews>
  <sheetFormatPr defaultRowHeight="12.75" x14ac:dyDescent="0.2"/>
  <cols>
    <col min="1" max="5" width="0" hidden="1" customWidth="1"/>
    <col min="6" max="6" width="14.28515625" customWidth="1"/>
    <col min="7" max="7" width="40.5703125" customWidth="1"/>
    <col min="8" max="8" width="26.85546875" hidden="1" customWidth="1"/>
    <col min="9" max="9" width="0" hidden="1" customWidth="1"/>
    <col min="10" max="10" width="14.28515625" hidden="1" customWidth="1"/>
    <col min="11" max="11" width="0" hidden="1" customWidth="1"/>
    <col min="12" max="12" width="13.7109375" hidden="1" customWidth="1"/>
    <col min="13" max="13" width="15.85546875" hidden="1" customWidth="1"/>
    <col min="14" max="14" width="18.5703125" hidden="1" customWidth="1"/>
    <col min="15" max="15" width="16.5703125" hidden="1" customWidth="1"/>
    <col min="16" max="16" width="19" customWidth="1"/>
    <col min="17" max="17" width="8.85546875" hidden="1" customWidth="1"/>
    <col min="18" max="18" width="23.140625" customWidth="1"/>
    <col min="19" max="19" width="23.5703125" customWidth="1"/>
    <col min="20" max="20" width="3.140625" hidden="1" customWidth="1"/>
    <col min="21" max="21" width="12.7109375" customWidth="1"/>
  </cols>
  <sheetData>
    <row r="1" spans="4:21" ht="15" x14ac:dyDescent="0.2">
      <c r="D1" s="349" t="s">
        <v>414</v>
      </c>
      <c r="E1" s="349"/>
      <c r="F1" s="349"/>
      <c r="G1" s="349"/>
      <c r="H1" s="349"/>
      <c r="I1" s="349"/>
      <c r="J1" s="349"/>
      <c r="K1" s="349"/>
      <c r="L1" s="349"/>
      <c r="M1" s="349"/>
      <c r="N1" s="349"/>
      <c r="O1" s="349"/>
      <c r="P1" s="349"/>
      <c r="Q1" s="349"/>
      <c r="R1" s="349"/>
      <c r="S1" s="349"/>
      <c r="T1" s="349"/>
      <c r="U1" s="349"/>
    </row>
    <row r="2" spans="4:21" x14ac:dyDescent="0.2">
      <c r="D2" s="350" t="s">
        <v>373</v>
      </c>
      <c r="E2" s="350"/>
      <c r="F2" s="350"/>
      <c r="G2" s="350"/>
      <c r="H2" s="350"/>
      <c r="I2" s="350"/>
      <c r="J2" s="350"/>
      <c r="K2" s="350"/>
      <c r="L2" s="350"/>
      <c r="M2" s="350"/>
      <c r="N2" s="350"/>
      <c r="O2" s="350"/>
      <c r="P2" s="350"/>
      <c r="Q2" s="350"/>
      <c r="R2" s="350"/>
      <c r="S2" s="350"/>
      <c r="T2" s="350"/>
      <c r="U2" s="350"/>
    </row>
    <row r="3" spans="4:21" ht="2.25" customHeight="1" x14ac:dyDescent="0.2">
      <c r="D3" s="94"/>
      <c r="E3" s="94"/>
      <c r="F3" s="94"/>
      <c r="G3" s="94"/>
      <c r="H3" s="94"/>
      <c r="I3" s="94"/>
      <c r="J3" s="94"/>
      <c r="K3" s="94"/>
      <c r="L3" s="94"/>
      <c r="M3" s="94"/>
      <c r="N3" s="94"/>
      <c r="O3" s="94"/>
      <c r="P3" s="94"/>
      <c r="Q3" s="94"/>
      <c r="R3" s="94"/>
      <c r="S3" s="94"/>
      <c r="T3" s="94"/>
      <c r="U3" s="94"/>
    </row>
    <row r="4" spans="4:21" ht="12.75" customHeight="1" x14ac:dyDescent="0.2">
      <c r="D4" s="94"/>
      <c r="E4" s="94"/>
      <c r="F4" s="94"/>
      <c r="G4" s="94"/>
      <c r="H4" s="94"/>
      <c r="I4" s="94"/>
      <c r="J4" s="351" t="s">
        <v>378</v>
      </c>
      <c r="K4" s="351"/>
      <c r="L4" s="351"/>
      <c r="M4" s="351"/>
      <c r="N4" s="94"/>
      <c r="O4" s="94"/>
      <c r="P4" s="114">
        <v>783600</v>
      </c>
      <c r="Q4" s="94"/>
      <c r="R4" s="114">
        <v>820509.37</v>
      </c>
      <c r="S4" s="114">
        <v>807539.25</v>
      </c>
      <c r="T4" s="94"/>
      <c r="U4" s="114">
        <v>98.419259977494221</v>
      </c>
    </row>
    <row r="5" spans="4:21" x14ac:dyDescent="0.2">
      <c r="D5" s="94"/>
      <c r="E5" s="94"/>
      <c r="F5" s="94"/>
      <c r="G5" s="351" t="s">
        <v>61</v>
      </c>
      <c r="H5" s="94"/>
      <c r="I5" s="94"/>
      <c r="J5" s="94"/>
      <c r="K5" s="94"/>
      <c r="L5" s="94"/>
      <c r="M5" s="94"/>
      <c r="N5" s="94"/>
      <c r="O5" s="352" t="s">
        <v>374</v>
      </c>
      <c r="P5" s="352"/>
      <c r="Q5" s="94"/>
      <c r="R5" s="352" t="s">
        <v>375</v>
      </c>
      <c r="S5" s="352" t="s">
        <v>376</v>
      </c>
      <c r="T5" s="94"/>
      <c r="U5" s="94"/>
    </row>
    <row r="6" spans="4:21" x14ac:dyDescent="0.2">
      <c r="D6" s="94"/>
      <c r="E6" s="351" t="s">
        <v>21</v>
      </c>
      <c r="F6" s="351"/>
      <c r="G6" s="351"/>
      <c r="H6" s="94"/>
      <c r="I6" s="94"/>
      <c r="J6" s="94"/>
      <c r="K6" s="94"/>
      <c r="L6" s="94"/>
      <c r="M6" s="94"/>
      <c r="N6" s="94"/>
      <c r="O6" s="352"/>
      <c r="P6" s="352"/>
      <c r="Q6" s="94"/>
      <c r="R6" s="352"/>
      <c r="S6" s="352"/>
      <c r="T6" s="94"/>
      <c r="U6" s="95" t="s">
        <v>1</v>
      </c>
    </row>
    <row r="7" spans="4:21" x14ac:dyDescent="0.2">
      <c r="D7" s="94"/>
      <c r="E7" s="116"/>
      <c r="F7" s="357"/>
      <c r="G7" s="358"/>
      <c r="H7" s="116"/>
      <c r="I7" s="116"/>
      <c r="J7" s="116"/>
      <c r="K7" s="116"/>
      <c r="L7" s="116"/>
      <c r="M7" s="116"/>
      <c r="N7" s="116"/>
      <c r="O7" s="353" t="s">
        <v>62</v>
      </c>
      <c r="P7" s="353"/>
      <c r="Q7" s="116"/>
      <c r="R7" s="121" t="s">
        <v>63</v>
      </c>
      <c r="S7" s="121" t="s">
        <v>64</v>
      </c>
      <c r="T7" s="116"/>
      <c r="U7" s="122" t="s">
        <v>65</v>
      </c>
    </row>
    <row r="8" spans="4:21" ht="15" x14ac:dyDescent="0.2">
      <c r="D8" s="94"/>
      <c r="E8" s="354" t="s">
        <v>370</v>
      </c>
      <c r="F8" s="354"/>
      <c r="G8" s="354"/>
      <c r="H8" s="354"/>
      <c r="I8" s="354"/>
      <c r="J8" s="354"/>
      <c r="K8" s="354"/>
      <c r="L8" s="354"/>
      <c r="M8" s="354"/>
      <c r="N8" s="354"/>
      <c r="O8" s="116"/>
      <c r="P8" s="123">
        <v>783600</v>
      </c>
      <c r="Q8" s="116"/>
      <c r="R8" s="124" t="s">
        <v>408</v>
      </c>
      <c r="S8" s="123">
        <v>807539.25</v>
      </c>
      <c r="T8" s="116"/>
      <c r="U8" s="170">
        <f>S8/R8*100</f>
        <v>98.419259977494221</v>
      </c>
    </row>
    <row r="9" spans="4:21" ht="15" x14ac:dyDescent="0.2">
      <c r="D9" s="94"/>
      <c r="E9" s="354" t="s">
        <v>67</v>
      </c>
      <c r="F9" s="354"/>
      <c r="G9" s="354"/>
      <c r="H9" s="354"/>
      <c r="I9" s="354"/>
      <c r="J9" s="354"/>
      <c r="K9" s="354"/>
      <c r="L9" s="354"/>
      <c r="M9" s="354"/>
      <c r="N9" s="354"/>
      <c r="O9" s="116"/>
      <c r="P9" s="123">
        <v>783600</v>
      </c>
      <c r="Q9" s="116"/>
      <c r="R9" s="123">
        <v>820509.37</v>
      </c>
      <c r="S9" s="123">
        <v>807539.25</v>
      </c>
      <c r="T9" s="116"/>
      <c r="U9" s="124" t="s">
        <v>415</v>
      </c>
    </row>
    <row r="10" spans="4:21" x14ac:dyDescent="0.2">
      <c r="D10" s="94"/>
      <c r="E10" s="94"/>
      <c r="F10" s="355" t="s">
        <v>416</v>
      </c>
      <c r="G10" s="355"/>
      <c r="H10" s="355"/>
      <c r="I10" s="355"/>
      <c r="J10" s="355"/>
      <c r="K10" s="355"/>
      <c r="L10" s="355"/>
      <c r="M10" s="116"/>
      <c r="N10" s="116"/>
      <c r="O10" s="116"/>
      <c r="P10" s="348" t="s">
        <v>547</v>
      </c>
      <c r="Q10" s="116"/>
      <c r="R10" s="348" t="s">
        <v>417</v>
      </c>
      <c r="S10" s="348" t="s">
        <v>418</v>
      </c>
      <c r="T10" s="116"/>
      <c r="U10" s="348" t="s">
        <v>419</v>
      </c>
    </row>
    <row r="11" spans="4:21" x14ac:dyDescent="0.2">
      <c r="D11" s="94"/>
      <c r="E11" s="94"/>
      <c r="F11" s="355"/>
      <c r="G11" s="355"/>
      <c r="H11" s="355"/>
      <c r="I11" s="355"/>
      <c r="J11" s="355"/>
      <c r="K11" s="355"/>
      <c r="L11" s="355"/>
      <c r="M11" s="116"/>
      <c r="N11" s="116"/>
      <c r="O11" s="116"/>
      <c r="P11" s="348"/>
      <c r="Q11" s="116"/>
      <c r="R11" s="348"/>
      <c r="S11" s="348"/>
      <c r="T11" s="116"/>
      <c r="U11" s="348"/>
    </row>
    <row r="12" spans="4:21" x14ac:dyDescent="0.2">
      <c r="D12" s="94"/>
      <c r="E12" s="94"/>
      <c r="F12" s="355"/>
      <c r="G12" s="355"/>
      <c r="H12" s="355"/>
      <c r="I12" s="355"/>
      <c r="J12" s="355"/>
      <c r="K12" s="355"/>
      <c r="L12" s="355"/>
      <c r="M12" s="116"/>
      <c r="N12" s="116"/>
      <c r="O12" s="116"/>
      <c r="P12" s="348"/>
      <c r="Q12" s="116"/>
      <c r="R12" s="348"/>
      <c r="S12" s="348"/>
      <c r="T12" s="116"/>
      <c r="U12" s="348"/>
    </row>
    <row r="13" spans="4:21" x14ac:dyDescent="0.2">
      <c r="D13" s="94"/>
      <c r="E13" s="94"/>
      <c r="F13" s="355"/>
      <c r="G13" s="355"/>
      <c r="H13" s="355"/>
      <c r="I13" s="355"/>
      <c r="J13" s="355"/>
      <c r="K13" s="355"/>
      <c r="L13" s="355"/>
      <c r="M13" s="116"/>
      <c r="N13" s="116"/>
      <c r="O13" s="116"/>
      <c r="P13" s="348"/>
      <c r="Q13" s="116"/>
      <c r="R13" s="348"/>
      <c r="S13" s="348"/>
      <c r="T13" s="116"/>
      <c r="U13" s="348"/>
    </row>
    <row r="14" spans="4:21" ht="15" x14ac:dyDescent="0.2">
      <c r="D14" s="94"/>
      <c r="E14" s="354" t="s">
        <v>68</v>
      </c>
      <c r="F14" s="354"/>
      <c r="G14" s="354"/>
      <c r="H14" s="354"/>
      <c r="I14" s="354"/>
      <c r="J14" s="354"/>
      <c r="K14" s="354"/>
      <c r="L14" s="354"/>
      <c r="M14" s="354"/>
      <c r="N14" s="354"/>
      <c r="O14" s="116"/>
      <c r="P14" s="123">
        <v>783600</v>
      </c>
      <c r="Q14" s="116"/>
      <c r="R14" s="124" t="s">
        <v>408</v>
      </c>
      <c r="S14" s="123">
        <v>807539.25</v>
      </c>
      <c r="T14" s="116"/>
      <c r="U14" s="124" t="s">
        <v>415</v>
      </c>
    </row>
    <row r="15" spans="4:21" x14ac:dyDescent="0.2">
      <c r="D15" s="94"/>
      <c r="E15" s="356" t="s">
        <v>369</v>
      </c>
      <c r="F15" s="356"/>
      <c r="G15" s="356"/>
      <c r="H15" s="356"/>
      <c r="I15" s="356"/>
      <c r="J15" s="356"/>
      <c r="K15" s="356"/>
      <c r="L15" s="356"/>
      <c r="M15" s="356"/>
      <c r="N15" s="356"/>
      <c r="O15" s="116"/>
      <c r="P15" s="123">
        <v>783600</v>
      </c>
      <c r="Q15" s="116"/>
      <c r="R15" s="123">
        <v>820509.37</v>
      </c>
      <c r="S15" s="123">
        <v>807539.25</v>
      </c>
      <c r="T15" s="116"/>
      <c r="U15" s="124" t="s">
        <v>415</v>
      </c>
    </row>
    <row r="16" spans="4:21" x14ac:dyDescent="0.2">
      <c r="D16" s="94"/>
      <c r="E16" s="347" t="s">
        <v>170</v>
      </c>
      <c r="F16" s="347"/>
      <c r="G16" s="115" t="s">
        <v>171</v>
      </c>
      <c r="H16" s="116"/>
      <c r="I16" s="116"/>
      <c r="J16" s="116"/>
      <c r="K16" s="116"/>
      <c r="L16" s="116"/>
      <c r="M16" s="116"/>
      <c r="N16" s="116"/>
      <c r="O16" s="116"/>
      <c r="P16" s="117">
        <v>458700</v>
      </c>
      <c r="Q16" s="116"/>
      <c r="R16" s="118" t="s">
        <v>420</v>
      </c>
      <c r="S16" s="117">
        <v>386765.57</v>
      </c>
      <c r="T16" s="116"/>
      <c r="U16" s="118" t="s">
        <v>421</v>
      </c>
    </row>
    <row r="17" spans="4:21" x14ac:dyDescent="0.2">
      <c r="D17" s="94"/>
      <c r="E17" s="347" t="s">
        <v>174</v>
      </c>
      <c r="F17" s="347"/>
      <c r="G17" s="115" t="s">
        <v>24</v>
      </c>
      <c r="H17" s="116"/>
      <c r="I17" s="116"/>
      <c r="J17" s="116"/>
      <c r="K17" s="116"/>
      <c r="L17" s="116"/>
      <c r="M17" s="116"/>
      <c r="N17" s="116"/>
      <c r="O17" s="116"/>
      <c r="P17" s="117">
        <v>3000</v>
      </c>
      <c r="Q17" s="116"/>
      <c r="R17" s="118" t="s">
        <v>161</v>
      </c>
      <c r="S17" s="117">
        <v>3424.48</v>
      </c>
      <c r="T17" s="116"/>
      <c r="U17" s="118" t="s">
        <v>422</v>
      </c>
    </row>
    <row r="18" spans="4:21" x14ac:dyDescent="0.2">
      <c r="D18" s="94"/>
      <c r="E18" s="347" t="s">
        <v>175</v>
      </c>
      <c r="F18" s="347"/>
      <c r="G18" s="115" t="s">
        <v>176</v>
      </c>
      <c r="H18" s="116"/>
      <c r="I18" s="116"/>
      <c r="J18" s="116"/>
      <c r="K18" s="116"/>
      <c r="L18" s="116"/>
      <c r="M18" s="116"/>
      <c r="N18" s="116"/>
      <c r="O18" s="116"/>
      <c r="P18" s="117">
        <v>15600</v>
      </c>
      <c r="Q18" s="116"/>
      <c r="R18" s="118" t="s">
        <v>423</v>
      </c>
      <c r="S18" s="117">
        <v>10770</v>
      </c>
      <c r="T18" s="116"/>
      <c r="U18" s="118" t="s">
        <v>424</v>
      </c>
    </row>
    <row r="19" spans="4:21" x14ac:dyDescent="0.2">
      <c r="D19" s="94"/>
      <c r="E19" s="347" t="s">
        <v>177</v>
      </c>
      <c r="F19" s="347"/>
      <c r="G19" s="115" t="s">
        <v>178</v>
      </c>
      <c r="H19" s="116"/>
      <c r="I19" s="116"/>
      <c r="J19" s="116"/>
      <c r="K19" s="116"/>
      <c r="L19" s="116"/>
      <c r="M19" s="116"/>
      <c r="N19" s="116"/>
      <c r="O19" s="116"/>
      <c r="P19" s="117">
        <v>4000</v>
      </c>
      <c r="Q19" s="116"/>
      <c r="R19" s="118" t="s">
        <v>425</v>
      </c>
      <c r="S19" s="117">
        <v>6918.6</v>
      </c>
      <c r="T19" s="116"/>
      <c r="U19" s="118" t="s">
        <v>426</v>
      </c>
    </row>
    <row r="20" spans="4:21" x14ac:dyDescent="0.2">
      <c r="D20" s="94"/>
      <c r="E20" s="347" t="s">
        <v>179</v>
      </c>
      <c r="F20" s="347"/>
      <c r="G20" s="115" t="s">
        <v>180</v>
      </c>
      <c r="H20" s="116"/>
      <c r="I20" s="116"/>
      <c r="J20" s="116"/>
      <c r="K20" s="116"/>
      <c r="L20" s="116"/>
      <c r="M20" s="116"/>
      <c r="N20" s="116"/>
      <c r="O20" s="116"/>
      <c r="P20" s="117">
        <v>8700</v>
      </c>
      <c r="Q20" s="116"/>
      <c r="R20" s="118" t="s">
        <v>159</v>
      </c>
      <c r="S20" s="117">
        <v>6900</v>
      </c>
      <c r="T20" s="116"/>
      <c r="U20" s="118" t="s">
        <v>38</v>
      </c>
    </row>
    <row r="21" spans="4:21" x14ac:dyDescent="0.2">
      <c r="D21" s="94"/>
      <c r="E21" s="347" t="s">
        <v>208</v>
      </c>
      <c r="F21" s="347"/>
      <c r="G21" s="115" t="s">
        <v>209</v>
      </c>
      <c r="H21" s="116"/>
      <c r="I21" s="116"/>
      <c r="J21" s="116"/>
      <c r="K21" s="116"/>
      <c r="L21" s="116"/>
      <c r="M21" s="116"/>
      <c r="N21" s="116"/>
      <c r="O21" s="116"/>
      <c r="P21" s="117">
        <v>31000</v>
      </c>
      <c r="Q21" s="116"/>
      <c r="R21" s="118" t="s">
        <v>427</v>
      </c>
      <c r="S21" s="117">
        <v>24793.03</v>
      </c>
      <c r="T21" s="116"/>
      <c r="U21" s="118" t="s">
        <v>428</v>
      </c>
    </row>
    <row r="22" spans="4:21" x14ac:dyDescent="0.2">
      <c r="D22" s="94"/>
      <c r="E22" s="347" t="s">
        <v>181</v>
      </c>
      <c r="F22" s="347"/>
      <c r="G22" s="115" t="s">
        <v>37</v>
      </c>
      <c r="H22" s="116"/>
      <c r="I22" s="116"/>
      <c r="J22" s="116"/>
      <c r="K22" s="116"/>
      <c r="L22" s="116"/>
      <c r="M22" s="116"/>
      <c r="N22" s="116"/>
      <c r="O22" s="116"/>
      <c r="P22" s="117">
        <v>29000</v>
      </c>
      <c r="Q22" s="116"/>
      <c r="R22" s="118" t="s">
        <v>429</v>
      </c>
      <c r="S22" s="117">
        <v>14500</v>
      </c>
      <c r="T22" s="116"/>
      <c r="U22" s="118" t="s">
        <v>38</v>
      </c>
    </row>
    <row r="23" spans="4:21" x14ac:dyDescent="0.2">
      <c r="D23" s="94"/>
      <c r="E23" s="347" t="s">
        <v>194</v>
      </c>
      <c r="F23" s="347"/>
      <c r="G23" s="115" t="s">
        <v>195</v>
      </c>
      <c r="H23" s="116"/>
      <c r="I23" s="116"/>
      <c r="J23" s="116"/>
      <c r="K23" s="116"/>
      <c r="L23" s="116"/>
      <c r="M23" s="116"/>
      <c r="N23" s="116"/>
      <c r="O23" s="116"/>
      <c r="P23" s="117">
        <v>1100</v>
      </c>
      <c r="Q23" s="116"/>
      <c r="R23" s="118" t="s">
        <v>430</v>
      </c>
      <c r="S23" s="117">
        <v>26.39</v>
      </c>
      <c r="T23" s="116"/>
      <c r="U23" s="118" t="s">
        <v>395</v>
      </c>
    </row>
    <row r="24" spans="4:21" x14ac:dyDescent="0.2">
      <c r="D24" s="94"/>
      <c r="E24" s="347" t="s">
        <v>170</v>
      </c>
      <c r="F24" s="347"/>
      <c r="G24" s="115" t="s">
        <v>171</v>
      </c>
      <c r="H24" s="116"/>
      <c r="I24" s="116"/>
      <c r="J24" s="116"/>
      <c r="K24" s="116"/>
      <c r="L24" s="116"/>
      <c r="M24" s="116"/>
      <c r="N24" s="116"/>
      <c r="O24" s="116"/>
      <c r="P24" s="117">
        <v>51000</v>
      </c>
      <c r="Q24" s="116"/>
      <c r="R24" s="118" t="s">
        <v>431</v>
      </c>
      <c r="S24" s="117">
        <v>1182</v>
      </c>
      <c r="T24" s="116"/>
      <c r="U24" s="118" t="s">
        <v>432</v>
      </c>
    </row>
    <row r="25" spans="4:21" x14ac:dyDescent="0.2">
      <c r="D25" s="94"/>
      <c r="E25" s="115"/>
      <c r="F25" s="115">
        <v>31214</v>
      </c>
      <c r="G25" s="115" t="s">
        <v>548</v>
      </c>
      <c r="H25" s="116"/>
      <c r="I25" s="116"/>
      <c r="J25" s="116"/>
      <c r="K25" s="116"/>
      <c r="L25" s="116"/>
      <c r="M25" s="116"/>
      <c r="N25" s="116"/>
      <c r="O25" s="116"/>
      <c r="P25" s="117">
        <v>4000</v>
      </c>
      <c r="Q25" s="116"/>
      <c r="R25" s="118">
        <v>0</v>
      </c>
      <c r="S25" s="117">
        <v>0</v>
      </c>
      <c r="T25" s="116"/>
      <c r="U25" s="118">
        <v>0</v>
      </c>
    </row>
    <row r="26" spans="4:21" x14ac:dyDescent="0.2">
      <c r="D26" s="94"/>
      <c r="E26" s="347" t="s">
        <v>206</v>
      </c>
      <c r="F26" s="347"/>
      <c r="G26" s="115" t="s">
        <v>207</v>
      </c>
      <c r="H26" s="116"/>
      <c r="I26" s="116"/>
      <c r="J26" s="116"/>
      <c r="K26" s="116"/>
      <c r="L26" s="116"/>
      <c r="M26" s="116"/>
      <c r="N26" s="116"/>
      <c r="O26" s="116"/>
      <c r="P26" s="117">
        <v>2500</v>
      </c>
      <c r="Q26" s="116"/>
      <c r="R26" s="118" t="s">
        <v>157</v>
      </c>
      <c r="S26" s="117">
        <v>441.44</v>
      </c>
      <c r="T26" s="116"/>
      <c r="U26" s="118" t="s">
        <v>433</v>
      </c>
    </row>
    <row r="27" spans="4:21" x14ac:dyDescent="0.2">
      <c r="D27" s="94"/>
      <c r="E27" s="347" t="s">
        <v>208</v>
      </c>
      <c r="F27" s="347"/>
      <c r="G27" s="115" t="s">
        <v>209</v>
      </c>
      <c r="H27" s="116"/>
      <c r="I27" s="116"/>
      <c r="J27" s="116"/>
      <c r="K27" s="116"/>
      <c r="L27" s="116"/>
      <c r="M27" s="116"/>
      <c r="N27" s="116"/>
      <c r="O27" s="116"/>
      <c r="P27" s="117">
        <v>1000</v>
      </c>
      <c r="Q27" s="116"/>
      <c r="R27" s="118" t="s">
        <v>434</v>
      </c>
      <c r="S27" s="117">
        <v>0</v>
      </c>
      <c r="T27" s="116"/>
      <c r="U27" s="118" t="s">
        <v>26</v>
      </c>
    </row>
    <row r="28" spans="4:21" x14ac:dyDescent="0.2">
      <c r="D28" s="94"/>
      <c r="E28" s="347" t="s">
        <v>181</v>
      </c>
      <c r="F28" s="347"/>
      <c r="G28" s="115" t="s">
        <v>37</v>
      </c>
      <c r="H28" s="116"/>
      <c r="I28" s="116"/>
      <c r="J28" s="116"/>
      <c r="K28" s="116"/>
      <c r="L28" s="116"/>
      <c r="M28" s="116"/>
      <c r="N28" s="116"/>
      <c r="O28" s="116"/>
      <c r="P28" s="117">
        <v>38000</v>
      </c>
      <c r="Q28" s="116"/>
      <c r="R28" s="118" t="s">
        <v>435</v>
      </c>
      <c r="S28" s="117">
        <v>60238.79</v>
      </c>
      <c r="T28" s="116"/>
      <c r="U28" s="118" t="s">
        <v>436</v>
      </c>
    </row>
    <row r="29" spans="4:21" x14ac:dyDescent="0.2">
      <c r="D29" s="94"/>
      <c r="E29" s="347" t="s">
        <v>210</v>
      </c>
      <c r="F29" s="347"/>
      <c r="G29" s="115" t="s">
        <v>211</v>
      </c>
      <c r="H29" s="116"/>
      <c r="I29" s="116"/>
      <c r="J29" s="116"/>
      <c r="K29" s="116"/>
      <c r="L29" s="116"/>
      <c r="M29" s="116"/>
      <c r="N29" s="116"/>
      <c r="O29" s="116"/>
      <c r="P29" s="117">
        <v>1000</v>
      </c>
      <c r="Q29" s="116"/>
      <c r="R29" s="118" t="s">
        <v>437</v>
      </c>
      <c r="S29" s="117">
        <v>135</v>
      </c>
      <c r="T29" s="116"/>
      <c r="U29" s="118" t="s">
        <v>38</v>
      </c>
    </row>
    <row r="30" spans="4:21" x14ac:dyDescent="0.2">
      <c r="D30" s="94"/>
      <c r="E30" s="347" t="s">
        <v>212</v>
      </c>
      <c r="F30" s="347"/>
      <c r="G30" s="115" t="s">
        <v>213</v>
      </c>
      <c r="H30" s="116"/>
      <c r="I30" s="116"/>
      <c r="J30" s="116"/>
      <c r="K30" s="116"/>
      <c r="L30" s="116"/>
      <c r="M30" s="116"/>
      <c r="N30" s="116"/>
      <c r="O30" s="116"/>
      <c r="P30" s="117">
        <v>1000</v>
      </c>
      <c r="Q30" s="116"/>
      <c r="R30" s="118" t="s">
        <v>438</v>
      </c>
      <c r="S30" s="117">
        <v>290.64</v>
      </c>
      <c r="T30" s="116"/>
      <c r="U30" s="118" t="s">
        <v>38</v>
      </c>
    </row>
    <row r="31" spans="4:21" x14ac:dyDescent="0.2">
      <c r="D31" s="94"/>
      <c r="E31" s="347" t="s">
        <v>182</v>
      </c>
      <c r="F31" s="347"/>
      <c r="G31" s="115" t="s">
        <v>183</v>
      </c>
      <c r="H31" s="116"/>
      <c r="I31" s="116"/>
      <c r="J31" s="116"/>
      <c r="K31" s="116"/>
      <c r="L31" s="116"/>
      <c r="M31" s="116"/>
      <c r="N31" s="116"/>
      <c r="O31" s="116"/>
      <c r="P31" s="117">
        <v>20000</v>
      </c>
      <c r="Q31" s="116"/>
      <c r="R31" s="118" t="s">
        <v>366</v>
      </c>
      <c r="S31" s="117">
        <v>16056.12</v>
      </c>
      <c r="T31" s="116"/>
      <c r="U31" s="118" t="s">
        <v>439</v>
      </c>
    </row>
    <row r="32" spans="4:21" x14ac:dyDescent="0.2">
      <c r="D32" s="94"/>
      <c r="E32" s="347" t="s">
        <v>184</v>
      </c>
      <c r="F32" s="347"/>
      <c r="G32" s="115" t="s">
        <v>185</v>
      </c>
      <c r="H32" s="116"/>
      <c r="I32" s="116"/>
      <c r="J32" s="116"/>
      <c r="K32" s="116"/>
      <c r="L32" s="116"/>
      <c r="M32" s="116"/>
      <c r="N32" s="116"/>
      <c r="O32" s="116"/>
      <c r="P32" s="117">
        <v>5000</v>
      </c>
      <c r="Q32" s="116"/>
      <c r="R32" s="118" t="s">
        <v>440</v>
      </c>
      <c r="S32" s="117">
        <v>1872.86</v>
      </c>
      <c r="T32" s="116"/>
      <c r="U32" s="118" t="s">
        <v>441</v>
      </c>
    </row>
    <row r="33" spans="4:21" x14ac:dyDescent="0.2">
      <c r="D33" s="94"/>
      <c r="E33" s="347" t="s">
        <v>215</v>
      </c>
      <c r="F33" s="347"/>
      <c r="G33" s="115" t="s">
        <v>216</v>
      </c>
      <c r="H33" s="116"/>
      <c r="I33" s="116"/>
      <c r="J33" s="116"/>
      <c r="K33" s="116"/>
      <c r="L33" s="116"/>
      <c r="M33" s="116"/>
      <c r="N33" s="116"/>
      <c r="O33" s="116"/>
      <c r="P33" s="117">
        <v>1000</v>
      </c>
      <c r="Q33" s="116"/>
      <c r="R33" s="118" t="s">
        <v>442</v>
      </c>
      <c r="S33" s="117">
        <v>461.74</v>
      </c>
      <c r="T33" s="116"/>
      <c r="U33" s="118" t="s">
        <v>443</v>
      </c>
    </row>
    <row r="34" spans="4:21" ht="25.5" x14ac:dyDescent="0.2">
      <c r="D34" s="94"/>
      <c r="E34" s="347" t="s">
        <v>186</v>
      </c>
      <c r="F34" s="347"/>
      <c r="G34" s="119" t="s">
        <v>444</v>
      </c>
      <c r="H34" s="116"/>
      <c r="I34" s="116"/>
      <c r="J34" s="116"/>
      <c r="K34" s="116"/>
      <c r="L34" s="116"/>
      <c r="M34" s="116"/>
      <c r="N34" s="116"/>
      <c r="O34" s="116"/>
      <c r="P34" s="117">
        <v>100</v>
      </c>
      <c r="Q34" s="116"/>
      <c r="R34" s="118" t="s">
        <v>445</v>
      </c>
      <c r="S34" s="117">
        <v>93.2</v>
      </c>
      <c r="T34" s="116"/>
      <c r="U34" s="118" t="s">
        <v>38</v>
      </c>
    </row>
    <row r="35" spans="4:21" x14ac:dyDescent="0.2">
      <c r="D35" s="94"/>
      <c r="E35" s="347" t="s">
        <v>188</v>
      </c>
      <c r="F35" s="347"/>
      <c r="G35" s="115" t="s">
        <v>189</v>
      </c>
      <c r="H35" s="116"/>
      <c r="I35" s="116"/>
      <c r="J35" s="116"/>
      <c r="K35" s="116"/>
      <c r="L35" s="116"/>
      <c r="M35" s="116"/>
      <c r="N35" s="116"/>
      <c r="O35" s="116"/>
      <c r="P35" s="117">
        <v>1500</v>
      </c>
      <c r="Q35" s="116"/>
      <c r="R35" s="118" t="s">
        <v>234</v>
      </c>
      <c r="S35" s="117">
        <v>412.99</v>
      </c>
      <c r="T35" s="116"/>
      <c r="U35" s="118" t="s">
        <v>446</v>
      </c>
    </row>
    <row r="36" spans="4:21" ht="23.25" customHeight="1" x14ac:dyDescent="0.2">
      <c r="D36" s="94"/>
      <c r="E36" s="347" t="s">
        <v>190</v>
      </c>
      <c r="F36" s="347"/>
      <c r="G36" s="119" t="s">
        <v>447</v>
      </c>
      <c r="H36" s="116"/>
      <c r="I36" s="116"/>
      <c r="J36" s="116"/>
      <c r="K36" s="116"/>
      <c r="L36" s="116"/>
      <c r="M36" s="116"/>
      <c r="N36" s="116"/>
      <c r="O36" s="116"/>
      <c r="P36" s="117">
        <v>3000</v>
      </c>
      <c r="Q36" s="116"/>
      <c r="R36" s="118" t="s">
        <v>448</v>
      </c>
      <c r="S36" s="117">
        <v>730.8</v>
      </c>
      <c r="T36" s="116"/>
      <c r="U36" s="118" t="s">
        <v>449</v>
      </c>
    </row>
    <row r="37" spans="4:21" x14ac:dyDescent="0.2">
      <c r="D37" s="94"/>
      <c r="E37" s="347" t="s">
        <v>192</v>
      </c>
      <c r="F37" s="347"/>
      <c r="G37" s="115" t="s">
        <v>193</v>
      </c>
      <c r="H37" s="116"/>
      <c r="I37" s="116"/>
      <c r="J37" s="116"/>
      <c r="K37" s="116"/>
      <c r="L37" s="116"/>
      <c r="M37" s="116"/>
      <c r="N37" s="116"/>
      <c r="O37" s="116"/>
      <c r="P37" s="117">
        <v>5000</v>
      </c>
      <c r="Q37" s="116"/>
      <c r="R37" s="118" t="s">
        <v>153</v>
      </c>
      <c r="S37" s="117">
        <v>5253.24</v>
      </c>
      <c r="T37" s="116"/>
      <c r="U37" s="118" t="s">
        <v>450</v>
      </c>
    </row>
    <row r="38" spans="4:21" x14ac:dyDescent="0.2">
      <c r="D38" s="94"/>
      <c r="E38" s="347" t="s">
        <v>194</v>
      </c>
      <c r="F38" s="347"/>
      <c r="G38" s="115" t="s">
        <v>195</v>
      </c>
      <c r="H38" s="116"/>
      <c r="I38" s="116"/>
      <c r="J38" s="116"/>
      <c r="K38" s="116"/>
      <c r="L38" s="116"/>
      <c r="M38" s="116"/>
      <c r="N38" s="116"/>
      <c r="O38" s="116"/>
      <c r="P38" s="117">
        <v>2900</v>
      </c>
      <c r="Q38" s="116"/>
      <c r="R38" s="118" t="s">
        <v>451</v>
      </c>
      <c r="S38" s="117">
        <v>4162.47</v>
      </c>
      <c r="T38" s="116"/>
      <c r="U38" s="118" t="s">
        <v>452</v>
      </c>
    </row>
    <row r="39" spans="4:21" x14ac:dyDescent="0.2">
      <c r="D39" s="94"/>
      <c r="E39" s="115"/>
      <c r="F39" s="115">
        <v>32222</v>
      </c>
      <c r="G39" s="115" t="s">
        <v>218</v>
      </c>
      <c r="H39" s="116"/>
      <c r="I39" s="116"/>
      <c r="J39" s="116"/>
      <c r="K39" s="116"/>
      <c r="L39" s="116"/>
      <c r="M39" s="116"/>
      <c r="N39" s="116"/>
      <c r="O39" s="116"/>
      <c r="P39" s="117">
        <v>100</v>
      </c>
      <c r="Q39" s="116"/>
      <c r="R39" s="118">
        <v>0</v>
      </c>
      <c r="S39" s="117">
        <v>0</v>
      </c>
      <c r="T39" s="116"/>
      <c r="U39" s="118">
        <v>0</v>
      </c>
    </row>
    <row r="40" spans="4:21" x14ac:dyDescent="0.2">
      <c r="D40" s="94"/>
      <c r="E40" s="347" t="s">
        <v>219</v>
      </c>
      <c r="F40" s="347"/>
      <c r="G40" s="115" t="s">
        <v>220</v>
      </c>
      <c r="H40" s="116"/>
      <c r="I40" s="116"/>
      <c r="J40" s="116"/>
      <c r="K40" s="116"/>
      <c r="L40" s="116"/>
      <c r="M40" s="116"/>
      <c r="N40" s="116"/>
      <c r="O40" s="116"/>
      <c r="P40" s="117">
        <v>10000</v>
      </c>
      <c r="Q40" s="116"/>
      <c r="R40" s="118" t="s">
        <v>453</v>
      </c>
      <c r="S40" s="117">
        <v>10576.28</v>
      </c>
      <c r="T40" s="116"/>
      <c r="U40" s="118" t="s">
        <v>454</v>
      </c>
    </row>
    <row r="41" spans="4:21" x14ac:dyDescent="0.2">
      <c r="D41" s="94"/>
      <c r="E41" s="347" t="s">
        <v>221</v>
      </c>
      <c r="F41" s="347"/>
      <c r="G41" s="115" t="s">
        <v>222</v>
      </c>
      <c r="H41" s="116"/>
      <c r="I41" s="116"/>
      <c r="J41" s="116"/>
      <c r="K41" s="116"/>
      <c r="L41" s="116"/>
      <c r="M41" s="116"/>
      <c r="N41" s="116"/>
      <c r="O41" s="116"/>
      <c r="P41" s="117">
        <v>9000</v>
      </c>
      <c r="Q41" s="116"/>
      <c r="R41" s="118" t="s">
        <v>455</v>
      </c>
      <c r="S41" s="117">
        <v>7164.13</v>
      </c>
      <c r="T41" s="116"/>
      <c r="U41" s="118" t="s">
        <v>456</v>
      </c>
    </row>
    <row r="42" spans="4:21" x14ac:dyDescent="0.2">
      <c r="D42" s="94"/>
      <c r="E42" s="347" t="s">
        <v>223</v>
      </c>
      <c r="F42" s="347"/>
      <c r="G42" s="115" t="s">
        <v>224</v>
      </c>
      <c r="H42" s="116"/>
      <c r="I42" s="116"/>
      <c r="J42" s="116"/>
      <c r="K42" s="116"/>
      <c r="L42" s="116"/>
      <c r="M42" s="116"/>
      <c r="N42" s="116"/>
      <c r="O42" s="116"/>
      <c r="P42" s="117">
        <v>2000</v>
      </c>
      <c r="Q42" s="116"/>
      <c r="R42" s="118" t="s">
        <v>457</v>
      </c>
      <c r="S42" s="117">
        <v>2790.53</v>
      </c>
      <c r="T42" s="116"/>
      <c r="U42" s="118" t="s">
        <v>458</v>
      </c>
    </row>
    <row r="43" spans="4:21" x14ac:dyDescent="0.2">
      <c r="D43" s="94"/>
      <c r="E43" s="347" t="s">
        <v>225</v>
      </c>
      <c r="F43" s="347"/>
      <c r="G43" s="115" t="s">
        <v>226</v>
      </c>
      <c r="H43" s="116"/>
      <c r="I43" s="116"/>
      <c r="J43" s="116"/>
      <c r="K43" s="116"/>
      <c r="L43" s="116"/>
      <c r="M43" s="116"/>
      <c r="N43" s="116"/>
      <c r="O43" s="116"/>
      <c r="P43" s="117">
        <v>4000</v>
      </c>
      <c r="Q43" s="116"/>
      <c r="R43" s="118" t="s">
        <v>160</v>
      </c>
      <c r="S43" s="117">
        <v>3757.4</v>
      </c>
      <c r="T43" s="116"/>
      <c r="U43" s="118" t="s">
        <v>459</v>
      </c>
    </row>
    <row r="44" spans="4:21" x14ac:dyDescent="0.2">
      <c r="D44" s="94"/>
      <c r="E44" s="347" t="s">
        <v>196</v>
      </c>
      <c r="F44" s="347"/>
      <c r="G44" s="115" t="s">
        <v>197</v>
      </c>
      <c r="H44" s="116"/>
      <c r="I44" s="116"/>
      <c r="J44" s="116"/>
      <c r="K44" s="116"/>
      <c r="L44" s="116"/>
      <c r="M44" s="116"/>
      <c r="N44" s="116"/>
      <c r="O44" s="116"/>
      <c r="P44" s="117">
        <v>11000</v>
      </c>
      <c r="Q44" s="116"/>
      <c r="R44" s="118" t="s">
        <v>460</v>
      </c>
      <c r="S44" s="117">
        <v>9054.6</v>
      </c>
      <c r="T44" s="116"/>
      <c r="U44" s="118" t="s">
        <v>461</v>
      </c>
    </row>
    <row r="45" spans="4:21" x14ac:dyDescent="0.2">
      <c r="D45" s="94"/>
      <c r="E45" s="347" t="s">
        <v>227</v>
      </c>
      <c r="F45" s="347"/>
      <c r="G45" s="115" t="s">
        <v>228</v>
      </c>
      <c r="H45" s="116"/>
      <c r="I45" s="116"/>
      <c r="J45" s="116"/>
      <c r="K45" s="116"/>
      <c r="L45" s="116"/>
      <c r="M45" s="116"/>
      <c r="N45" s="116"/>
      <c r="O45" s="116"/>
      <c r="P45" s="117">
        <v>100</v>
      </c>
      <c r="Q45" s="116"/>
      <c r="R45" s="118" t="s">
        <v>154</v>
      </c>
      <c r="S45" s="117">
        <v>44.46</v>
      </c>
      <c r="T45" s="116"/>
      <c r="U45" s="118" t="s">
        <v>462</v>
      </c>
    </row>
    <row r="46" spans="4:21" x14ac:dyDescent="0.2">
      <c r="D46" s="94"/>
      <c r="E46" s="347" t="s">
        <v>229</v>
      </c>
      <c r="F46" s="347"/>
      <c r="G46" s="115" t="s">
        <v>230</v>
      </c>
      <c r="H46" s="116"/>
      <c r="I46" s="116"/>
      <c r="J46" s="116"/>
      <c r="K46" s="116"/>
      <c r="L46" s="116"/>
      <c r="M46" s="116"/>
      <c r="N46" s="116"/>
      <c r="O46" s="116"/>
      <c r="P46" s="117">
        <v>200</v>
      </c>
      <c r="Q46" s="116"/>
      <c r="R46" s="118" t="s">
        <v>152</v>
      </c>
      <c r="S46" s="117">
        <v>60.02</v>
      </c>
      <c r="T46" s="116"/>
      <c r="U46" s="118" t="s">
        <v>463</v>
      </c>
    </row>
    <row r="47" spans="4:21" ht="25.5" x14ac:dyDescent="0.2">
      <c r="D47" s="94"/>
      <c r="E47" s="347" t="s">
        <v>231</v>
      </c>
      <c r="F47" s="347"/>
      <c r="G47" s="119" t="s">
        <v>464</v>
      </c>
      <c r="H47" s="116"/>
      <c r="I47" s="116"/>
      <c r="J47" s="116"/>
      <c r="K47" s="116"/>
      <c r="L47" s="116"/>
      <c r="M47" s="116"/>
      <c r="N47" s="116"/>
      <c r="O47" s="116"/>
      <c r="P47" s="117">
        <v>2000</v>
      </c>
      <c r="Q47" s="116"/>
      <c r="R47" s="118" t="s">
        <v>465</v>
      </c>
      <c r="S47" s="117">
        <v>736.8</v>
      </c>
      <c r="T47" s="116"/>
      <c r="U47" s="118" t="s">
        <v>466</v>
      </c>
    </row>
    <row r="48" spans="4:21" ht="25.5" x14ac:dyDescent="0.2">
      <c r="D48" s="94"/>
      <c r="E48" s="347" t="s">
        <v>233</v>
      </c>
      <c r="F48" s="347"/>
      <c r="G48" s="119" t="s">
        <v>467</v>
      </c>
      <c r="H48" s="116"/>
      <c r="I48" s="116"/>
      <c r="J48" s="116"/>
      <c r="K48" s="116"/>
      <c r="L48" s="116"/>
      <c r="M48" s="116"/>
      <c r="N48" s="116"/>
      <c r="O48" s="116"/>
      <c r="P48" s="117">
        <v>500</v>
      </c>
      <c r="Q48" s="116"/>
      <c r="R48" s="118" t="s">
        <v>468</v>
      </c>
      <c r="S48" s="117">
        <v>3017.4</v>
      </c>
      <c r="T48" s="116"/>
      <c r="U48" s="118" t="s">
        <v>469</v>
      </c>
    </row>
    <row r="49" spans="4:21" x14ac:dyDescent="0.2">
      <c r="D49" s="94"/>
      <c r="E49" s="347" t="s">
        <v>235</v>
      </c>
      <c r="F49" s="347"/>
      <c r="G49" s="115" t="s">
        <v>236</v>
      </c>
      <c r="H49" s="116"/>
      <c r="I49" s="116"/>
      <c r="J49" s="116"/>
      <c r="K49" s="116"/>
      <c r="L49" s="116"/>
      <c r="M49" s="116"/>
      <c r="N49" s="116"/>
      <c r="O49" s="116"/>
      <c r="P49" s="117">
        <v>6000</v>
      </c>
      <c r="Q49" s="116"/>
      <c r="R49" s="118" t="s">
        <v>470</v>
      </c>
      <c r="S49" s="117">
        <v>18028.509999999998</v>
      </c>
      <c r="T49" s="116"/>
      <c r="U49" s="118" t="s">
        <v>471</v>
      </c>
    </row>
    <row r="50" spans="4:21" x14ac:dyDescent="0.2">
      <c r="D50" s="94"/>
      <c r="E50" s="347" t="s">
        <v>237</v>
      </c>
      <c r="F50" s="347"/>
      <c r="G50" s="115" t="s">
        <v>39</v>
      </c>
      <c r="H50" s="116"/>
      <c r="I50" s="116"/>
      <c r="J50" s="116"/>
      <c r="K50" s="116"/>
      <c r="L50" s="116"/>
      <c r="M50" s="116"/>
      <c r="N50" s="116"/>
      <c r="O50" s="116"/>
      <c r="P50" s="117">
        <v>1500</v>
      </c>
      <c r="Q50" s="116"/>
      <c r="R50" s="118" t="s">
        <v>472</v>
      </c>
      <c r="S50" s="117">
        <v>2630.13</v>
      </c>
      <c r="T50" s="116"/>
      <c r="U50" s="118" t="s">
        <v>449</v>
      </c>
    </row>
    <row r="51" spans="4:21" x14ac:dyDescent="0.2">
      <c r="D51" s="94"/>
      <c r="E51" s="347" t="s">
        <v>238</v>
      </c>
      <c r="F51" s="347"/>
      <c r="G51" s="115" t="s">
        <v>239</v>
      </c>
      <c r="H51" s="116"/>
      <c r="I51" s="116"/>
      <c r="J51" s="116"/>
      <c r="K51" s="116"/>
      <c r="L51" s="116"/>
      <c r="M51" s="116"/>
      <c r="N51" s="116"/>
      <c r="O51" s="116"/>
      <c r="P51" s="117">
        <v>100</v>
      </c>
      <c r="Q51" s="116"/>
      <c r="R51" s="118" t="s">
        <v>473</v>
      </c>
      <c r="S51" s="117">
        <v>66.13</v>
      </c>
      <c r="T51" s="116"/>
      <c r="U51" s="118" t="s">
        <v>474</v>
      </c>
    </row>
    <row r="52" spans="4:21" x14ac:dyDescent="0.2">
      <c r="D52" s="94"/>
      <c r="E52" s="347" t="s">
        <v>240</v>
      </c>
      <c r="F52" s="347"/>
      <c r="G52" s="115" t="s">
        <v>241</v>
      </c>
      <c r="H52" s="116"/>
      <c r="I52" s="116"/>
      <c r="J52" s="116"/>
      <c r="K52" s="116"/>
      <c r="L52" s="116"/>
      <c r="M52" s="116"/>
      <c r="N52" s="116"/>
      <c r="O52" s="116"/>
      <c r="P52" s="117">
        <v>800</v>
      </c>
      <c r="Q52" s="116"/>
      <c r="R52" s="118" t="s">
        <v>163</v>
      </c>
      <c r="S52" s="117">
        <v>497.34</v>
      </c>
      <c r="T52" s="116"/>
      <c r="U52" s="118" t="s">
        <v>475</v>
      </c>
    </row>
    <row r="53" spans="4:21" ht="25.5" x14ac:dyDescent="0.2">
      <c r="D53" s="94"/>
      <c r="E53" s="347" t="s">
        <v>198</v>
      </c>
      <c r="F53" s="347"/>
      <c r="G53" s="119" t="s">
        <v>476</v>
      </c>
      <c r="H53" s="116"/>
      <c r="I53" s="116"/>
      <c r="J53" s="116"/>
      <c r="K53" s="116"/>
      <c r="L53" s="116"/>
      <c r="M53" s="116"/>
      <c r="N53" s="116"/>
      <c r="O53" s="116"/>
      <c r="P53" s="117">
        <v>400</v>
      </c>
      <c r="Q53" s="116"/>
      <c r="R53" s="118" t="s">
        <v>477</v>
      </c>
      <c r="S53" s="117">
        <v>228.75</v>
      </c>
      <c r="T53" s="116"/>
      <c r="U53" s="118" t="s">
        <v>478</v>
      </c>
    </row>
    <row r="54" spans="4:21" ht="25.5" x14ac:dyDescent="0.2">
      <c r="D54" s="94"/>
      <c r="E54" s="347" t="s">
        <v>242</v>
      </c>
      <c r="F54" s="347"/>
      <c r="G54" s="119" t="s">
        <v>479</v>
      </c>
      <c r="H54" s="116"/>
      <c r="I54" s="116"/>
      <c r="J54" s="116"/>
      <c r="K54" s="116"/>
      <c r="L54" s="116"/>
      <c r="M54" s="116"/>
      <c r="N54" s="116"/>
      <c r="O54" s="116"/>
      <c r="P54" s="117">
        <v>5000</v>
      </c>
      <c r="Q54" s="116"/>
      <c r="R54" s="118" t="s">
        <v>480</v>
      </c>
      <c r="S54" s="117">
        <v>18830.09</v>
      </c>
      <c r="T54" s="116"/>
      <c r="U54" s="118" t="s">
        <v>481</v>
      </c>
    </row>
    <row r="55" spans="4:21" x14ac:dyDescent="0.2">
      <c r="D55" s="94"/>
      <c r="E55" s="115"/>
      <c r="F55" s="115">
        <v>32334</v>
      </c>
      <c r="G55" s="119" t="s">
        <v>244</v>
      </c>
      <c r="H55" s="116"/>
      <c r="I55" s="116"/>
      <c r="J55" s="116"/>
      <c r="K55" s="116"/>
      <c r="L55" s="116"/>
      <c r="M55" s="116"/>
      <c r="N55" s="116"/>
      <c r="O55" s="116"/>
      <c r="P55" s="117">
        <v>100</v>
      </c>
      <c r="Q55" s="116"/>
      <c r="R55" s="118">
        <v>0</v>
      </c>
      <c r="S55" s="117">
        <v>0</v>
      </c>
      <c r="T55" s="116"/>
      <c r="U55" s="118">
        <v>0</v>
      </c>
    </row>
    <row r="56" spans="4:21" x14ac:dyDescent="0.2">
      <c r="D56" s="94"/>
      <c r="E56" s="347" t="s">
        <v>482</v>
      </c>
      <c r="F56" s="347"/>
      <c r="G56" s="115" t="s">
        <v>483</v>
      </c>
      <c r="H56" s="116"/>
      <c r="I56" s="116"/>
      <c r="J56" s="116"/>
      <c r="K56" s="116"/>
      <c r="L56" s="116"/>
      <c r="M56" s="116"/>
      <c r="N56" s="116"/>
      <c r="O56" s="116"/>
      <c r="P56" s="117">
        <v>100</v>
      </c>
      <c r="Q56" s="116"/>
      <c r="R56" s="118" t="s">
        <v>484</v>
      </c>
      <c r="S56" s="117">
        <v>780</v>
      </c>
      <c r="T56" s="116"/>
      <c r="U56" s="118" t="s">
        <v>38</v>
      </c>
    </row>
    <row r="57" spans="4:21" x14ac:dyDescent="0.2">
      <c r="D57" s="94"/>
      <c r="E57" s="347" t="s">
        <v>245</v>
      </c>
      <c r="F57" s="347"/>
      <c r="G57" s="115" t="s">
        <v>246</v>
      </c>
      <c r="H57" s="116"/>
      <c r="I57" s="116"/>
      <c r="J57" s="116"/>
      <c r="K57" s="116"/>
      <c r="L57" s="116"/>
      <c r="M57" s="116"/>
      <c r="N57" s="116"/>
      <c r="O57" s="116"/>
      <c r="P57" s="117">
        <v>600</v>
      </c>
      <c r="Q57" s="116"/>
      <c r="R57" s="118" t="s">
        <v>465</v>
      </c>
      <c r="S57" s="117">
        <v>788.17</v>
      </c>
      <c r="T57" s="116"/>
      <c r="U57" s="118" t="s">
        <v>485</v>
      </c>
    </row>
    <row r="58" spans="4:21" x14ac:dyDescent="0.2">
      <c r="D58" s="94"/>
      <c r="E58" s="347" t="s">
        <v>247</v>
      </c>
      <c r="F58" s="347"/>
      <c r="G58" s="115" t="s">
        <v>248</v>
      </c>
      <c r="H58" s="116"/>
      <c r="I58" s="116"/>
      <c r="J58" s="116"/>
      <c r="K58" s="116"/>
      <c r="L58" s="116"/>
      <c r="M58" s="116"/>
      <c r="N58" s="116"/>
      <c r="O58" s="116"/>
      <c r="P58" s="117">
        <v>150</v>
      </c>
      <c r="Q58" s="116"/>
      <c r="R58" s="118" t="s">
        <v>486</v>
      </c>
      <c r="S58" s="117">
        <v>252.72</v>
      </c>
      <c r="T58" s="116"/>
      <c r="U58" s="118" t="s">
        <v>487</v>
      </c>
    </row>
    <row r="59" spans="4:21" x14ac:dyDescent="0.2">
      <c r="D59" s="94"/>
      <c r="E59" s="347" t="s">
        <v>250</v>
      </c>
      <c r="F59" s="347"/>
      <c r="G59" s="115" t="s">
        <v>251</v>
      </c>
      <c r="H59" s="116"/>
      <c r="I59" s="116"/>
      <c r="J59" s="116"/>
      <c r="K59" s="116"/>
      <c r="L59" s="116"/>
      <c r="M59" s="116"/>
      <c r="N59" s="116"/>
      <c r="O59" s="116"/>
      <c r="P59" s="117">
        <v>700</v>
      </c>
      <c r="Q59" s="116"/>
      <c r="R59" s="118" t="s">
        <v>234</v>
      </c>
      <c r="S59" s="117">
        <v>600</v>
      </c>
      <c r="T59" s="116"/>
      <c r="U59" s="118" t="s">
        <v>38</v>
      </c>
    </row>
    <row r="60" spans="4:21" x14ac:dyDescent="0.2">
      <c r="D60" s="94"/>
      <c r="E60" s="347" t="s">
        <v>252</v>
      </c>
      <c r="F60" s="347"/>
      <c r="G60" s="115" t="s">
        <v>253</v>
      </c>
      <c r="H60" s="116"/>
      <c r="I60" s="116"/>
      <c r="J60" s="116"/>
      <c r="K60" s="116"/>
      <c r="L60" s="116"/>
      <c r="M60" s="116"/>
      <c r="N60" s="116"/>
      <c r="O60" s="116"/>
      <c r="P60" s="117">
        <v>1300</v>
      </c>
      <c r="Q60" s="116"/>
      <c r="R60" s="118" t="s">
        <v>488</v>
      </c>
      <c r="S60" s="117">
        <v>1086.24</v>
      </c>
      <c r="T60" s="116"/>
      <c r="U60" s="118" t="s">
        <v>489</v>
      </c>
    </row>
    <row r="61" spans="4:21" x14ac:dyDescent="0.2">
      <c r="D61" s="94"/>
      <c r="E61" s="115"/>
      <c r="F61" s="115">
        <v>32372</v>
      </c>
      <c r="G61" s="115" t="s">
        <v>549</v>
      </c>
      <c r="H61" s="116"/>
      <c r="I61" s="116"/>
      <c r="J61" s="116"/>
      <c r="K61" s="116"/>
      <c r="L61" s="116"/>
      <c r="M61" s="116"/>
      <c r="N61" s="116"/>
      <c r="O61" s="116"/>
      <c r="P61" s="117">
        <v>500</v>
      </c>
      <c r="Q61" s="116"/>
      <c r="R61" s="118">
        <v>0</v>
      </c>
      <c r="S61" s="117">
        <v>0</v>
      </c>
      <c r="T61" s="116"/>
      <c r="U61" s="118">
        <v>0</v>
      </c>
    </row>
    <row r="62" spans="4:21" x14ac:dyDescent="0.2">
      <c r="D62" s="94"/>
      <c r="E62" s="115"/>
      <c r="F62" s="115">
        <v>32373</v>
      </c>
      <c r="G62" s="115" t="s">
        <v>550</v>
      </c>
      <c r="H62" s="116"/>
      <c r="I62" s="116"/>
      <c r="J62" s="116"/>
      <c r="K62" s="116"/>
      <c r="L62" s="116"/>
      <c r="M62" s="116"/>
      <c r="N62" s="116"/>
      <c r="O62" s="116"/>
      <c r="P62" s="117">
        <v>500</v>
      </c>
      <c r="Q62" s="116"/>
      <c r="R62" s="118">
        <v>0</v>
      </c>
      <c r="S62" s="117">
        <v>0</v>
      </c>
      <c r="T62" s="116"/>
      <c r="U62" s="118">
        <v>0</v>
      </c>
    </row>
    <row r="63" spans="4:21" x14ac:dyDescent="0.2">
      <c r="D63" s="94"/>
      <c r="E63" s="347" t="s">
        <v>203</v>
      </c>
      <c r="F63" s="347"/>
      <c r="G63" s="115" t="s">
        <v>204</v>
      </c>
      <c r="H63" s="116"/>
      <c r="I63" s="116"/>
      <c r="J63" s="116"/>
      <c r="K63" s="116"/>
      <c r="L63" s="116"/>
      <c r="M63" s="116"/>
      <c r="N63" s="116"/>
      <c r="O63" s="116"/>
      <c r="P63" s="117">
        <v>500</v>
      </c>
      <c r="Q63" s="116"/>
      <c r="R63" s="118" t="s">
        <v>214</v>
      </c>
      <c r="S63" s="117">
        <v>1198.25</v>
      </c>
      <c r="T63" s="116"/>
      <c r="U63" s="118" t="s">
        <v>490</v>
      </c>
    </row>
    <row r="64" spans="4:21" x14ac:dyDescent="0.2">
      <c r="D64" s="94"/>
      <c r="E64" s="347" t="s">
        <v>256</v>
      </c>
      <c r="F64" s="347"/>
      <c r="G64" s="115" t="s">
        <v>257</v>
      </c>
      <c r="H64" s="116"/>
      <c r="I64" s="116"/>
      <c r="J64" s="116"/>
      <c r="K64" s="116"/>
      <c r="L64" s="116"/>
      <c r="M64" s="116"/>
      <c r="N64" s="116"/>
      <c r="O64" s="116"/>
      <c r="P64" s="117">
        <v>9500</v>
      </c>
      <c r="Q64" s="116"/>
      <c r="R64" s="118" t="s">
        <v>491</v>
      </c>
      <c r="S64" s="117">
        <v>9543.56</v>
      </c>
      <c r="T64" s="116"/>
      <c r="U64" s="118" t="s">
        <v>424</v>
      </c>
    </row>
    <row r="65" spans="4:21" x14ac:dyDescent="0.2">
      <c r="D65" s="94"/>
      <c r="E65" s="115"/>
      <c r="F65" s="115">
        <v>32391</v>
      </c>
      <c r="G65" s="115" t="s">
        <v>551</v>
      </c>
      <c r="H65" s="116"/>
      <c r="I65" s="116"/>
      <c r="J65" s="116"/>
      <c r="K65" s="116"/>
      <c r="L65" s="116"/>
      <c r="M65" s="116"/>
      <c r="N65" s="116"/>
      <c r="O65" s="116"/>
      <c r="P65" s="117">
        <v>100</v>
      </c>
      <c r="Q65" s="116"/>
      <c r="R65" s="118">
        <v>0</v>
      </c>
      <c r="S65" s="117">
        <v>0</v>
      </c>
      <c r="T65" s="116"/>
      <c r="U65" s="118">
        <v>0</v>
      </c>
    </row>
    <row r="66" spans="4:21" x14ac:dyDescent="0.2">
      <c r="D66" s="94"/>
      <c r="E66" s="347" t="s">
        <v>258</v>
      </c>
      <c r="F66" s="347"/>
      <c r="G66" s="115" t="s">
        <v>259</v>
      </c>
      <c r="H66" s="116"/>
      <c r="I66" s="116"/>
      <c r="J66" s="116"/>
      <c r="K66" s="116"/>
      <c r="L66" s="116"/>
      <c r="M66" s="116"/>
      <c r="N66" s="116"/>
      <c r="O66" s="116"/>
      <c r="P66" s="117">
        <v>100</v>
      </c>
      <c r="Q66" s="116"/>
      <c r="R66" s="118" t="s">
        <v>492</v>
      </c>
      <c r="S66" s="117">
        <v>840</v>
      </c>
      <c r="T66" s="116"/>
      <c r="U66" s="118" t="s">
        <v>38</v>
      </c>
    </row>
    <row r="67" spans="4:21" x14ac:dyDescent="0.2">
      <c r="D67" s="94"/>
      <c r="E67" s="347" t="s">
        <v>281</v>
      </c>
      <c r="F67" s="347"/>
      <c r="G67" s="115" t="s">
        <v>282</v>
      </c>
      <c r="H67" s="116"/>
      <c r="I67" s="116"/>
      <c r="J67" s="116"/>
      <c r="K67" s="116"/>
      <c r="L67" s="116"/>
      <c r="M67" s="116"/>
      <c r="N67" s="116"/>
      <c r="O67" s="116"/>
      <c r="P67" s="117">
        <v>500</v>
      </c>
      <c r="Q67" s="116"/>
      <c r="R67" s="118" t="s">
        <v>493</v>
      </c>
      <c r="S67" s="117">
        <v>468.15</v>
      </c>
      <c r="T67" s="116"/>
      <c r="U67" s="118" t="s">
        <v>494</v>
      </c>
    </row>
    <row r="68" spans="4:21" x14ac:dyDescent="0.2">
      <c r="D68" s="94"/>
      <c r="E68" s="347" t="s">
        <v>495</v>
      </c>
      <c r="F68" s="347"/>
      <c r="G68" s="115" t="s">
        <v>496</v>
      </c>
      <c r="H68" s="116"/>
      <c r="I68" s="116"/>
      <c r="J68" s="116"/>
      <c r="K68" s="116"/>
      <c r="L68" s="116"/>
      <c r="M68" s="116"/>
      <c r="N68" s="116"/>
      <c r="O68" s="116"/>
      <c r="P68" s="117">
        <v>0</v>
      </c>
      <c r="Q68" s="116"/>
      <c r="R68" s="118" t="s">
        <v>497</v>
      </c>
      <c r="S68" s="117">
        <v>2112</v>
      </c>
      <c r="T68" s="116"/>
      <c r="U68" s="118" t="s">
        <v>498</v>
      </c>
    </row>
    <row r="69" spans="4:21" x14ac:dyDescent="0.2">
      <c r="D69" s="94"/>
      <c r="E69" s="347" t="s">
        <v>499</v>
      </c>
      <c r="F69" s="347"/>
      <c r="G69" s="115" t="s">
        <v>500</v>
      </c>
      <c r="H69" s="116"/>
      <c r="I69" s="116"/>
      <c r="J69" s="116"/>
      <c r="K69" s="116"/>
      <c r="L69" s="116"/>
      <c r="M69" s="116"/>
      <c r="N69" s="116"/>
      <c r="O69" s="116"/>
      <c r="P69" s="117">
        <v>200</v>
      </c>
      <c r="Q69" s="116"/>
      <c r="R69" s="118" t="s">
        <v>501</v>
      </c>
      <c r="S69" s="117">
        <v>183</v>
      </c>
      <c r="T69" s="116"/>
      <c r="U69" s="118" t="s">
        <v>38</v>
      </c>
    </row>
    <row r="70" spans="4:21" x14ac:dyDescent="0.2">
      <c r="D70" s="94"/>
      <c r="E70" s="347" t="s">
        <v>260</v>
      </c>
      <c r="F70" s="347"/>
      <c r="G70" s="115" t="s">
        <v>261</v>
      </c>
      <c r="H70" s="116"/>
      <c r="I70" s="116"/>
      <c r="J70" s="116"/>
      <c r="K70" s="116"/>
      <c r="L70" s="116"/>
      <c r="M70" s="116"/>
      <c r="N70" s="116"/>
      <c r="O70" s="116"/>
      <c r="P70" s="117">
        <v>50</v>
      </c>
      <c r="Q70" s="116"/>
      <c r="R70" s="118" t="s">
        <v>249</v>
      </c>
      <c r="S70" s="117">
        <v>106.36</v>
      </c>
      <c r="T70" s="116"/>
      <c r="U70" s="118" t="s">
        <v>502</v>
      </c>
    </row>
    <row r="71" spans="4:21" x14ac:dyDescent="0.2">
      <c r="D71" s="94"/>
      <c r="E71" s="115"/>
      <c r="F71" s="115">
        <v>32953</v>
      </c>
      <c r="G71" s="115" t="s">
        <v>262</v>
      </c>
      <c r="H71" s="116"/>
      <c r="I71" s="116"/>
      <c r="J71" s="116"/>
      <c r="K71" s="116"/>
      <c r="L71" s="116"/>
      <c r="M71" s="116"/>
      <c r="N71" s="116"/>
      <c r="O71" s="116"/>
      <c r="P71" s="117">
        <v>100</v>
      </c>
      <c r="Q71" s="116"/>
      <c r="R71" s="118">
        <v>0</v>
      </c>
      <c r="S71" s="117">
        <v>0</v>
      </c>
      <c r="T71" s="116"/>
      <c r="U71" s="118">
        <v>0</v>
      </c>
    </row>
    <row r="72" spans="4:21" x14ac:dyDescent="0.2">
      <c r="D72" s="94"/>
      <c r="E72" s="347" t="s">
        <v>263</v>
      </c>
      <c r="F72" s="347"/>
      <c r="G72" s="115" t="s">
        <v>503</v>
      </c>
      <c r="H72" s="116"/>
      <c r="I72" s="116"/>
      <c r="J72" s="116"/>
      <c r="K72" s="116"/>
      <c r="L72" s="116"/>
      <c r="M72" s="116"/>
      <c r="N72" s="116"/>
      <c r="O72" s="116"/>
      <c r="P72" s="117">
        <v>1000</v>
      </c>
      <c r="Q72" s="116"/>
      <c r="R72" s="118" t="s">
        <v>504</v>
      </c>
      <c r="S72" s="117">
        <v>52</v>
      </c>
      <c r="T72" s="116"/>
      <c r="U72" s="118" t="s">
        <v>505</v>
      </c>
    </row>
    <row r="73" spans="4:21" x14ac:dyDescent="0.2">
      <c r="D73" s="94"/>
      <c r="E73" s="115"/>
      <c r="F73" s="115">
        <v>32999</v>
      </c>
      <c r="G73" s="115" t="s">
        <v>552</v>
      </c>
      <c r="H73" s="116"/>
      <c r="I73" s="116"/>
      <c r="J73" s="116"/>
      <c r="K73" s="116"/>
      <c r="L73" s="116"/>
      <c r="M73" s="116"/>
      <c r="N73" s="116"/>
      <c r="O73" s="116"/>
      <c r="P73" s="117">
        <v>950</v>
      </c>
      <c r="Q73" s="116"/>
      <c r="R73" s="118"/>
      <c r="S73" s="117"/>
      <c r="T73" s="116"/>
      <c r="U73" s="118"/>
    </row>
    <row r="74" spans="4:21" x14ac:dyDescent="0.2">
      <c r="D74" s="94"/>
      <c r="E74" s="347" t="s">
        <v>266</v>
      </c>
      <c r="F74" s="347"/>
      <c r="G74" s="115" t="s">
        <v>267</v>
      </c>
      <c r="H74" s="116"/>
      <c r="I74" s="116"/>
      <c r="J74" s="116"/>
      <c r="K74" s="116"/>
      <c r="L74" s="116"/>
      <c r="M74" s="116"/>
      <c r="N74" s="116"/>
      <c r="O74" s="116"/>
      <c r="P74" s="117">
        <v>1300</v>
      </c>
      <c r="Q74" s="116"/>
      <c r="R74" s="118" t="s">
        <v>158</v>
      </c>
      <c r="S74" s="117">
        <v>1115.6400000000001</v>
      </c>
      <c r="T74" s="116"/>
      <c r="U74" s="118" t="s">
        <v>506</v>
      </c>
    </row>
    <row r="75" spans="4:21" x14ac:dyDescent="0.2">
      <c r="D75" s="94"/>
      <c r="E75" s="347" t="s">
        <v>268</v>
      </c>
      <c r="F75" s="347"/>
      <c r="G75" s="115" t="s">
        <v>269</v>
      </c>
      <c r="H75" s="116"/>
      <c r="I75" s="116"/>
      <c r="J75" s="116"/>
      <c r="K75" s="116"/>
      <c r="L75" s="116"/>
      <c r="M75" s="116"/>
      <c r="N75" s="116"/>
      <c r="O75" s="116"/>
      <c r="P75" s="117">
        <v>50</v>
      </c>
      <c r="Q75" s="116"/>
      <c r="R75" s="118" t="s">
        <v>507</v>
      </c>
      <c r="S75" s="117">
        <v>9.9600000000000009</v>
      </c>
      <c r="T75" s="116"/>
      <c r="U75" s="118" t="s">
        <v>508</v>
      </c>
    </row>
    <row r="76" spans="4:21" x14ac:dyDescent="0.2">
      <c r="D76" s="94"/>
      <c r="E76" s="347" t="s">
        <v>270</v>
      </c>
      <c r="F76" s="347"/>
      <c r="G76" s="115" t="s">
        <v>271</v>
      </c>
      <c r="H76" s="116"/>
      <c r="I76" s="116"/>
      <c r="J76" s="116"/>
      <c r="K76" s="116"/>
      <c r="L76" s="116"/>
      <c r="M76" s="116"/>
      <c r="N76" s="116"/>
      <c r="O76" s="116"/>
      <c r="P76" s="117">
        <v>1000</v>
      </c>
      <c r="Q76" s="116"/>
      <c r="R76" s="118" t="s">
        <v>509</v>
      </c>
      <c r="S76" s="117">
        <v>2462.5</v>
      </c>
      <c r="T76" s="116"/>
      <c r="U76" s="118" t="s">
        <v>38</v>
      </c>
    </row>
    <row r="77" spans="4:21" x14ac:dyDescent="0.2">
      <c r="D77" s="94"/>
      <c r="E77" s="347" t="s">
        <v>510</v>
      </c>
      <c r="F77" s="347"/>
      <c r="G77" s="115" t="s">
        <v>511</v>
      </c>
      <c r="H77" s="116"/>
      <c r="I77" s="116"/>
      <c r="J77" s="116"/>
      <c r="K77" s="116"/>
      <c r="L77" s="116"/>
      <c r="M77" s="116"/>
      <c r="N77" s="116"/>
      <c r="O77" s="116"/>
      <c r="P77" s="117">
        <v>0</v>
      </c>
      <c r="Q77" s="116"/>
      <c r="R77" s="118" t="s">
        <v>512</v>
      </c>
      <c r="S77" s="117">
        <v>2869.68</v>
      </c>
      <c r="T77" s="116"/>
      <c r="U77" s="118" t="s">
        <v>38</v>
      </c>
    </row>
    <row r="78" spans="4:21" x14ac:dyDescent="0.2">
      <c r="D78" s="94"/>
      <c r="E78" s="347" t="s">
        <v>272</v>
      </c>
      <c r="F78" s="347"/>
      <c r="G78" s="115" t="s">
        <v>273</v>
      </c>
      <c r="H78" s="116"/>
      <c r="I78" s="116"/>
      <c r="J78" s="116"/>
      <c r="K78" s="116"/>
      <c r="L78" s="116"/>
      <c r="M78" s="116"/>
      <c r="N78" s="116"/>
      <c r="O78" s="116"/>
      <c r="P78" s="117">
        <v>1500</v>
      </c>
      <c r="Q78" s="116"/>
      <c r="R78" s="118" t="s">
        <v>470</v>
      </c>
      <c r="S78" s="117">
        <v>17075.59</v>
      </c>
      <c r="T78" s="116"/>
      <c r="U78" s="118" t="s">
        <v>513</v>
      </c>
    </row>
    <row r="79" spans="4:21" x14ac:dyDescent="0.2">
      <c r="D79" s="94"/>
      <c r="E79" s="347" t="s">
        <v>514</v>
      </c>
      <c r="F79" s="347"/>
      <c r="G79" s="115" t="s">
        <v>515</v>
      </c>
      <c r="H79" s="116"/>
      <c r="I79" s="116"/>
      <c r="J79" s="116"/>
      <c r="K79" s="116"/>
      <c r="L79" s="116"/>
      <c r="M79" s="116"/>
      <c r="N79" s="116"/>
      <c r="O79" s="116"/>
      <c r="P79" s="117">
        <v>0</v>
      </c>
      <c r="Q79" s="116"/>
      <c r="R79" s="118" t="s">
        <v>516</v>
      </c>
      <c r="S79" s="117">
        <v>3060</v>
      </c>
      <c r="T79" s="116"/>
      <c r="U79" s="118" t="s">
        <v>38</v>
      </c>
    </row>
    <row r="80" spans="4:21" x14ac:dyDescent="0.2">
      <c r="D80" s="94"/>
      <c r="E80" s="347" t="s">
        <v>278</v>
      </c>
      <c r="F80" s="347"/>
      <c r="G80" s="115" t="s">
        <v>279</v>
      </c>
      <c r="H80" s="116"/>
      <c r="I80" s="116"/>
      <c r="J80" s="116"/>
      <c r="K80" s="116"/>
      <c r="L80" s="116"/>
      <c r="M80" s="116"/>
      <c r="N80" s="116"/>
      <c r="O80" s="116"/>
      <c r="P80" s="117">
        <v>1000</v>
      </c>
      <c r="Q80" s="116"/>
      <c r="R80" s="118" t="s">
        <v>517</v>
      </c>
      <c r="S80" s="117">
        <v>2101.25</v>
      </c>
      <c r="T80" s="116"/>
      <c r="U80" s="118" t="s">
        <v>518</v>
      </c>
    </row>
    <row r="81" spans="4:21" x14ac:dyDescent="0.2">
      <c r="D81" s="94"/>
      <c r="E81" s="347" t="s">
        <v>276</v>
      </c>
      <c r="F81" s="347"/>
      <c r="G81" s="115" t="s">
        <v>27</v>
      </c>
      <c r="H81" s="116"/>
      <c r="I81" s="116"/>
      <c r="J81" s="116"/>
      <c r="K81" s="116"/>
      <c r="L81" s="116"/>
      <c r="M81" s="116"/>
      <c r="N81" s="116"/>
      <c r="O81" s="116"/>
      <c r="P81" s="117">
        <v>5500</v>
      </c>
      <c r="Q81" s="116"/>
      <c r="R81" s="118" t="s">
        <v>519</v>
      </c>
      <c r="S81" s="117">
        <v>3506.25</v>
      </c>
      <c r="T81" s="116"/>
      <c r="U81" s="118" t="s">
        <v>38</v>
      </c>
    </row>
    <row r="82" spans="4:21" x14ac:dyDescent="0.2">
      <c r="D82" s="94"/>
      <c r="E82" s="347" t="s">
        <v>170</v>
      </c>
      <c r="F82" s="347"/>
      <c r="G82" s="115" t="s">
        <v>171</v>
      </c>
      <c r="H82" s="116"/>
      <c r="I82" s="116"/>
      <c r="J82" s="116"/>
      <c r="K82" s="116"/>
      <c r="L82" s="116"/>
      <c r="M82" s="116"/>
      <c r="N82" s="116"/>
      <c r="O82" s="116"/>
      <c r="P82" s="117">
        <v>0</v>
      </c>
      <c r="Q82" s="116"/>
      <c r="R82" s="118" t="s">
        <v>520</v>
      </c>
      <c r="S82" s="117">
        <v>129688</v>
      </c>
      <c r="T82" s="116"/>
      <c r="U82" s="118" t="s">
        <v>521</v>
      </c>
    </row>
    <row r="83" spans="4:21" x14ac:dyDescent="0.2">
      <c r="D83" s="94"/>
      <c r="E83" s="347" t="s">
        <v>194</v>
      </c>
      <c r="F83" s="347"/>
      <c r="G83" s="115" t="s">
        <v>195</v>
      </c>
      <c r="H83" s="116"/>
      <c r="I83" s="116"/>
      <c r="J83" s="116"/>
      <c r="K83" s="116"/>
      <c r="L83" s="116"/>
      <c r="M83" s="116"/>
      <c r="N83" s="116"/>
      <c r="O83" s="116"/>
      <c r="P83" s="117">
        <v>4000</v>
      </c>
      <c r="Q83" s="116"/>
      <c r="R83" s="118" t="s">
        <v>522</v>
      </c>
      <c r="S83" s="117">
        <v>1635.17</v>
      </c>
      <c r="T83" s="116"/>
      <c r="U83" s="118" t="s">
        <v>523</v>
      </c>
    </row>
    <row r="84" spans="4:21" x14ac:dyDescent="0.2">
      <c r="D84" s="94"/>
      <c r="E84" s="347" t="s">
        <v>235</v>
      </c>
      <c r="F84" s="347"/>
      <c r="G84" s="115" t="s">
        <v>236</v>
      </c>
      <c r="H84" s="116"/>
      <c r="I84" s="116"/>
      <c r="J84" s="116"/>
      <c r="K84" s="116"/>
      <c r="L84" s="116"/>
      <c r="M84" s="116"/>
      <c r="N84" s="116"/>
      <c r="O84" s="116"/>
      <c r="P84" s="117">
        <v>3000</v>
      </c>
      <c r="Q84" s="116"/>
      <c r="R84" s="118" t="s">
        <v>524</v>
      </c>
      <c r="S84" s="117">
        <v>3092.83</v>
      </c>
      <c r="T84" s="116"/>
      <c r="U84" s="118" t="s">
        <v>525</v>
      </c>
    </row>
    <row r="85" spans="4:21" x14ac:dyDescent="0.2">
      <c r="E85" s="3"/>
      <c r="F85" s="120">
        <v>42273</v>
      </c>
      <c r="G85" s="115" t="s">
        <v>279</v>
      </c>
      <c r="H85" s="3"/>
      <c r="I85" s="3"/>
      <c r="J85" s="3"/>
      <c r="K85" s="3"/>
      <c r="L85" s="3"/>
      <c r="M85" s="3"/>
      <c r="N85" s="3"/>
      <c r="O85" s="3"/>
      <c r="P85" s="117">
        <v>1000</v>
      </c>
      <c r="Q85" s="3"/>
      <c r="R85" s="3">
        <v>0</v>
      </c>
      <c r="S85" s="117">
        <v>0</v>
      </c>
      <c r="T85" s="3"/>
      <c r="U85" s="3">
        <v>0</v>
      </c>
    </row>
  </sheetData>
  <mergeCells count="80">
    <mergeCell ref="E84:F84"/>
    <mergeCell ref="E43:F43"/>
    <mergeCell ref="F7:G7"/>
    <mergeCell ref="E78:F78"/>
    <mergeCell ref="E79:F79"/>
    <mergeCell ref="E80:F80"/>
    <mergeCell ref="E81:F81"/>
    <mergeCell ref="E82:F82"/>
    <mergeCell ref="E72:F72"/>
    <mergeCell ref="E74:F74"/>
    <mergeCell ref="E75:F75"/>
    <mergeCell ref="E76:F76"/>
    <mergeCell ref="E77:F77"/>
    <mergeCell ref="E66:F66"/>
    <mergeCell ref="E67:F67"/>
    <mergeCell ref="E68:F68"/>
    <mergeCell ref="E69:F69"/>
    <mergeCell ref="E70:F70"/>
    <mergeCell ref="E58:F58"/>
    <mergeCell ref="E59:F59"/>
    <mergeCell ref="E60:F60"/>
    <mergeCell ref="E63:F63"/>
    <mergeCell ref="E64:F64"/>
    <mergeCell ref="E51:F51"/>
    <mergeCell ref="E52:F52"/>
    <mergeCell ref="E53:F53"/>
    <mergeCell ref="E54:F54"/>
    <mergeCell ref="E56:F56"/>
    <mergeCell ref="E46:F46"/>
    <mergeCell ref="E47:F47"/>
    <mergeCell ref="E48:F48"/>
    <mergeCell ref="E49:F49"/>
    <mergeCell ref="E50:F50"/>
    <mergeCell ref="E44:F44"/>
    <mergeCell ref="E45:F45"/>
    <mergeCell ref="E42:F42"/>
    <mergeCell ref="E36:F36"/>
    <mergeCell ref="E37:F37"/>
    <mergeCell ref="E38:F38"/>
    <mergeCell ref="E40:F40"/>
    <mergeCell ref="E41:F41"/>
    <mergeCell ref="E31:F31"/>
    <mergeCell ref="E32:F32"/>
    <mergeCell ref="E33:F33"/>
    <mergeCell ref="E34:F34"/>
    <mergeCell ref="E35:F35"/>
    <mergeCell ref="U10:U13"/>
    <mergeCell ref="E14:N14"/>
    <mergeCell ref="E15:N15"/>
    <mergeCell ref="E16:F16"/>
    <mergeCell ref="E17:F17"/>
    <mergeCell ref="O7:P7"/>
    <mergeCell ref="E8:N8"/>
    <mergeCell ref="E9:N9"/>
    <mergeCell ref="F10:L13"/>
    <mergeCell ref="P10:P13"/>
    <mergeCell ref="D1:U1"/>
    <mergeCell ref="D2:U2"/>
    <mergeCell ref="J4:M4"/>
    <mergeCell ref="G5:G6"/>
    <mergeCell ref="O5:P6"/>
    <mergeCell ref="R5:R6"/>
    <mergeCell ref="S5:S6"/>
    <mergeCell ref="E6:F6"/>
    <mergeCell ref="E83:F83"/>
    <mergeCell ref="E57:F57"/>
    <mergeCell ref="R10:R13"/>
    <mergeCell ref="S10:S13"/>
    <mergeCell ref="E18:F18"/>
    <mergeCell ref="E19:F19"/>
    <mergeCell ref="E20:F20"/>
    <mergeCell ref="E21:F21"/>
    <mergeCell ref="E22:F22"/>
    <mergeCell ref="E23:F23"/>
    <mergeCell ref="E24:F24"/>
    <mergeCell ref="E26:F26"/>
    <mergeCell ref="E27:F27"/>
    <mergeCell ref="E28:F28"/>
    <mergeCell ref="E29:F29"/>
    <mergeCell ref="E30:F30"/>
  </mergeCells>
  <pageMargins left="0.62992125984251968" right="0.23622047244094491" top="0.15748031496062992" bottom="0"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10</vt:i4>
      </vt:variant>
    </vt:vector>
  </HeadingPairs>
  <TitlesOfParts>
    <vt:vector size="10" baseType="lpstr">
      <vt:lpstr>RAČUN PRIHODA I RASHODA</vt:lpstr>
      <vt:lpstr>RAČUN RASHODA PO EK. KLAS.</vt:lpstr>
      <vt:lpstr>PROŠIRENO-RASH. IZVR. FIN.</vt:lpstr>
      <vt:lpstr>RASHODI PREMA IZVORIMA FINANCIR</vt:lpstr>
      <vt:lpstr>proš-prih-izv. fin.</vt:lpstr>
      <vt:lpstr>PRIHODI PO IZVORIMA FINANCIRANJ</vt:lpstr>
      <vt:lpstr>PREGLED PREMA FUNKCIJSKOJ KLASI</vt:lpstr>
      <vt:lpstr>RAČUN FINANCIRANJA</vt:lpstr>
      <vt:lpstr>RAČUN PRIHODA I RASHOD PROG. KL</vt:lpstr>
      <vt:lpstr>OBRAZLOŽENJE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Crystal Decisions</dc:creator>
  <dc:description>Powered by Crystal</dc:description>
  <cp:lastModifiedBy>Server</cp:lastModifiedBy>
  <cp:lastPrinted>2026-03-26T10:04:34Z</cp:lastPrinted>
  <dcterms:created xsi:type="dcterms:W3CDTF">2024-03-08T10:34:28Z</dcterms:created>
  <dcterms:modified xsi:type="dcterms:W3CDTF">2026-04-10T06:08:26Z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Objects Context Information">
    <vt:lpwstr>01734361CD07C3C85B968AA4B2781C480C131A4BF1DCCE0484255B1E26629C81B53C566C941C6067B501E9553D19F913ECC9ADE557BC735ADAB2F32867AC61ACC0B3307A52B3BA5BEF8FBAA3848EB7E49CFB931C93BEBF40DFCE5E3B35835268D921A6C656C3A6B8116552939C2DB13B3E0CE42955AABFAFB5181CE1F8FB102</vt:lpwstr>
  </property>
  <property fmtid="{D5CDD505-2E9C-101B-9397-08002B2CF9AE}" pid="3" name="Business Objects Context Information1">
    <vt:lpwstr>F0E587BC266576095F3C6A017163A3DBEDFBB3D06A575A3F99C5E7F8328051D94DD50C4872B3662DC4CC56F571B350DE4A9CD3DBF7422D66588E75A97B9D3185507AF95DC9C4821B91F8E4AE7C993F53B32C2D35AF44DC8546069FCCFAB82437E8AE85364339A3FD7B8457322ABA5F93C19AE1510F54DDC058B541E4AA986E1</vt:lpwstr>
  </property>
  <property fmtid="{D5CDD505-2E9C-101B-9397-08002B2CF9AE}" pid="4" name="Business Objects Context Information2">
    <vt:lpwstr>9A4E0E3C085511CF837F59F5C22A1C081DEADD6FFA8A5A5D4BB6495E846168AEF0F441A3A1A5FC0E32548D4AADCF4BBF072EACF58CEDBA310C70132E4FD3E2FDE4E54292429BFD893644DC46909888F44C4949974772710816B3135DB34264D5D4F50D9C998EE00C07327A28898C1F9CA5530FBF4324D1AD94042F434463F2C</vt:lpwstr>
  </property>
  <property fmtid="{D5CDD505-2E9C-101B-9397-08002B2CF9AE}" pid="5" name="Business Objects Context Information3">
    <vt:lpwstr>71BBAB109613B4AAD2F27E47C8C2215A9EABD43EEA99EF3C1375B1116D9654D0A761248CA98224AE41B700151411CB75F9F47BA9B5CB7E252B08D16DC25F304D6A5644A8BFD64ABB1EF5BD10646EC97C77446E8A7CFF9E74CAD06760F5A1BD132C949C723C294B0F484A5551EB934679CF6125EB41AB205A3D6EEE6EBBDED79</vt:lpwstr>
  </property>
  <property fmtid="{D5CDD505-2E9C-101B-9397-08002B2CF9AE}" pid="6" name="Business Objects Context Information4">
    <vt:lpwstr>13F90BCB195A6EE58C8F40376DD0DF1C7A1E32400165F976EF2FEB80A1F34BFAC1850DBC76B354AA6FEFDBBC0EBCACE6994732608B582A1BADB9006D652E9FA6EAFD0226B466F37C519FA1716C39F13FE55B19EB2D187BAC29863A67CEFAD8FCB13BC8109A211A9C6F03A8505CC11F1B3DBC0C09F1965F8EF08E4E66530C1E2</vt:lpwstr>
  </property>
  <property fmtid="{D5CDD505-2E9C-101B-9397-08002B2CF9AE}" pid="7" name="Business Objects Context Information5">
    <vt:lpwstr>E42E78C1F661E055D1659413B0418A06B6B8373C50161C64B5A0FC654AE8829962C01632456E2C4FAEBC891252B2DE2AABACFD9E53F088CF896D37EB135215D11E780BBF1E7664F4103F65AC035F831991B2A9A8C0383C448A78D4B7350F2ACA2D02801720F0465E4001C031724EAD8E8452CDC98DD224118B78A226F7983E7</vt:lpwstr>
  </property>
  <property fmtid="{D5CDD505-2E9C-101B-9397-08002B2CF9AE}" pid="8" name="Business Objects Context Information6">
    <vt:lpwstr>7396D2F68CA29A2C0F9BAE29DE0D6BB274CE99769621460894D44432D17E080EF57DD41DB032E8DF9DA02794A7E99660FEC49F6C86CB659FD67DABF13EA830320A3DD529EC326FEF28F88C74E0DD1A3ABCA962F65E355308C89C0B8382D58996830FD567</vt:lpwstr>
  </property>
</Properties>
</file>